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التقرير اليومي لتداولات سوق العراق للاوراق المالية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1" i="6" l="1"/>
  <c r="E31" i="6"/>
  <c r="D31" i="6"/>
  <c r="F28" i="6"/>
  <c r="E28" i="6"/>
  <c r="D28" i="6"/>
  <c r="F24" i="6"/>
  <c r="E24" i="6"/>
  <c r="D24" i="6"/>
  <c r="F21" i="6"/>
  <c r="E21" i="6"/>
  <c r="D21" i="6"/>
  <c r="F12" i="6"/>
  <c r="E12" i="6"/>
  <c r="D12" i="6"/>
  <c r="F9" i="6"/>
  <c r="E9" i="6"/>
  <c r="D9" i="6"/>
  <c r="E13" i="6" l="1"/>
  <c r="E32" i="6"/>
  <c r="D13" i="6"/>
  <c r="F13" i="6"/>
  <c r="D32" i="6"/>
  <c r="F32" i="6"/>
  <c r="K29" i="5"/>
  <c r="L29" i="5"/>
  <c r="M29" i="5"/>
  <c r="K48" i="5"/>
  <c r="L48" i="5"/>
  <c r="M48" i="5"/>
  <c r="K55" i="5"/>
  <c r="L55" i="5"/>
  <c r="M55" i="5"/>
  <c r="K59" i="5"/>
  <c r="L59" i="5"/>
  <c r="M59" i="5"/>
  <c r="K41" i="5" l="1"/>
  <c r="L41" i="5"/>
  <c r="M41" i="5"/>
  <c r="M60" i="5" s="1"/>
  <c r="M66" i="5" s="1"/>
  <c r="K33" i="5"/>
  <c r="L33" i="5"/>
  <c r="M33" i="5"/>
  <c r="L60" i="5" l="1"/>
  <c r="L66" i="5" s="1"/>
  <c r="K60" i="5"/>
  <c r="K66" i="5" s="1"/>
</calcChain>
</file>

<file path=xl/sharedStrings.xml><?xml version="1.0" encoding="utf-8"?>
<sst xmlns="http://schemas.openxmlformats.org/spreadsheetml/2006/main" count="492" uniqueCount="286">
  <si>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</si>
  <si>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</si>
  <si>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</si>
  <si>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</si>
  <si>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</si>
  <si>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</si>
  <si>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</si>
  <si>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</si>
  <si>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</si>
  <si>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</si>
  <si>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</si>
  <si>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</si>
  <si>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</si>
  <si>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</si>
  <si>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</si>
  <si>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</si>
  <si>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</si>
  <si>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</si>
  <si>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</si>
  <si>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</si>
  <si>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</si>
  <si>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</si>
  <si>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</si>
  <si>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</si>
  <si>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</si>
  <si>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</si>
  <si>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</si>
  <si>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</si>
  <si>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</si>
  <si>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</si>
  <si>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</si>
  <si>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</si>
  <si>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</si>
  <si>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</si>
  <si>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</si>
  <si>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</si>
  <si>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</si>
  <si>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</si>
  <si>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</si>
  <si>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</si>
  <si>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</si>
  <si>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</si>
  <si>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</si>
  <si>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</si>
  <si>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</si>
  <si>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</si>
  <si>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</si>
  <si>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</si>
  <si>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</si>
  <si>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</si>
  <si>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</si>
  <si>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</si>
  <si>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General Assembly Meeting  held on Saturday 19/7/2014 to discusse  incrase in company capital from (100) billion to (250) billion   according to subscription  and split shares  .start subscription from 27/1/2015 at Middle East Bank AlZahir Branch and Bank of Baghdad Al-Sink Branch .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</si>
  <si>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</si>
  <si>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</si>
  <si>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</si>
  <si>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</si>
  <si>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</si>
  <si>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</si>
  <si>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</si>
  <si>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</si>
  <si>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</si>
  <si>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</si>
  <si>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</si>
  <si>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</si>
  <si>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</si>
  <si>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</si>
  <si>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>Alkhatem Telecoms</t>
  </si>
  <si>
    <t xml:space="preserve">Iraqi Agricultural Products </t>
  </si>
  <si>
    <t>AIRP</t>
  </si>
  <si>
    <t>SKTA</t>
  </si>
  <si>
    <t>TZNI</t>
  </si>
  <si>
    <t>HBAY</t>
  </si>
  <si>
    <t>Babylon Hotel</t>
  </si>
  <si>
    <t>BGUC</t>
  </si>
  <si>
    <t>Al-Ameen for Insurance</t>
  </si>
  <si>
    <t>NAME</t>
  </si>
  <si>
    <t>Mamoura Realestate Investment</t>
  </si>
  <si>
    <t>SMRI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</si>
  <si>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</si>
  <si>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</si>
  <si>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</si>
  <si>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</si>
  <si>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National Bank Of Iraq</t>
  </si>
  <si>
    <t>BNOI</t>
  </si>
  <si>
    <t>Middle East for Production- Fish</t>
  </si>
  <si>
    <t>AMEF</t>
  </si>
  <si>
    <t>IMOS</t>
  </si>
  <si>
    <t>Modern Sewing</t>
  </si>
  <si>
    <t>Economy Bank (BEFI)</t>
  </si>
  <si>
    <t>Baghdad Motor Cars Servicing (SBMC)</t>
  </si>
  <si>
    <t>Al-Mosul for funfairs (SMOF)</t>
  </si>
  <si>
    <t>Northern Soft Drinks (INSD)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</si>
  <si>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</si>
  <si>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</si>
  <si>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</si>
  <si>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</si>
  <si>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</si>
  <si>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</si>
  <si>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</si>
  <si>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</si>
  <si>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</si>
  <si>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</si>
  <si>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</si>
  <si>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Dijlah &amp; Furat Bank (BDFD)</t>
  </si>
  <si>
    <t>The Light Industries</t>
  </si>
  <si>
    <t>ITLI</t>
  </si>
  <si>
    <t>Iraqi Islamic Bank</t>
  </si>
  <si>
    <t>BIIB</t>
  </si>
  <si>
    <t>BBAY</t>
  </si>
  <si>
    <t>Babylon Bank</t>
  </si>
  <si>
    <t>Investment Bank of Iraq</t>
  </si>
  <si>
    <t>BIBI</t>
  </si>
  <si>
    <t>Modern Sewing(IMOS)</t>
  </si>
  <si>
    <t>General Assembly Meeting holding on Monday 27/7/2015 to discuss increase in capital company according to subscription from (900) billion to (1)  billion .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</si>
  <si>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</si>
  <si>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</si>
  <si>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</si>
  <si>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</si>
  <si>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</si>
  <si>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</si>
  <si>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</si>
  <si>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</si>
  <si>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</si>
  <si>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</si>
  <si>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</si>
  <si>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</si>
  <si>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</si>
  <si>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</si>
  <si>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</si>
  <si>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</si>
  <si>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</si>
  <si>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</si>
  <si>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</si>
  <si>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</si>
  <si>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</si>
  <si>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</si>
  <si>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</si>
  <si>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</si>
  <si>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</si>
  <si>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</si>
  <si>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</si>
  <si>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</si>
  <si>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</si>
  <si>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</si>
  <si>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</si>
  <si>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</si>
  <si>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</si>
  <si>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</si>
  <si>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</si>
  <si>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</si>
  <si>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</si>
  <si>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</si>
  <si>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</si>
  <si>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</si>
  <si>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</si>
  <si>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 -HiLal Industries</t>
  </si>
  <si>
    <t>IHLI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</si>
  <si>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</si>
  <si>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</si>
  <si>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</si>
  <si>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</si>
  <si>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</si>
  <si>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</si>
  <si>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</si>
  <si>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</si>
  <si>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</si>
  <si>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</si>
  <si>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</si>
  <si>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</si>
  <si>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</si>
  <si>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</si>
  <si>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</si>
  <si>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</si>
  <si>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</si>
  <si>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</si>
  <si>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2/10/2013 for not produce the Annual disclosure for 2013,2014 and  the quarterly disclosure for (second ,third )  of 2013 and first  quarter for 2014, the quartely disclosure for the first&amp;second and thired quarter of 2015 . At closing price( 0.350).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</si>
  <si>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</si>
  <si>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</si>
  <si>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</si>
  <si>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</si>
  <si>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</si>
  <si>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</si>
  <si>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suspende trading from 5/8/2012 for not producing Annual disclosure for (2010,2011,2012,2013,2014) and quartely disclosure for (first , second third ) of 2014 and first&amp;second thired quarter for 2015 at closing price (1.690) ID .</t>
  </si>
  <si>
    <t>MTIR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</si>
  <si>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</si>
  <si>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</si>
  <si>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</si>
  <si>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</si>
  <si>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</si>
  <si>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</si>
  <si>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</si>
  <si>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</si>
  <si>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</si>
  <si>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</si>
  <si>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</si>
  <si>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</si>
  <si>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</si>
  <si>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</si>
  <si>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 xml:space="preserve">General Assembly Meeting will be holding on Sunday 24/1/2016 at company building  to discuss financial statement of the ended year 2014 ,cash divided from 2013,2014 , increase in capital company according to subscription subscription from (106) billion to (250)  billion suspend trading from 19/1/2016 . 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</si>
  <si>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</si>
  <si>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</si>
  <si>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</si>
  <si>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</si>
  <si>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</si>
  <si>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</si>
  <si>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</si>
  <si>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</si>
  <si>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</si>
  <si>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</si>
  <si>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</si>
  <si>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</si>
  <si>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</si>
  <si>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</si>
  <si>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</si>
  <si>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</si>
  <si>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>Iraqi Carton Manufacturies(IICM)</t>
  </si>
  <si>
    <t xml:space="preserve">General Assembly Meeting will be holding on Tuesday 1/3/2016 at Cultural petroleum center ,  to discuss financial statement of the ended year 2013 and 2014 ,suspend trading from 25/2/2016 . </t>
  </si>
  <si>
    <t xml:space="preserve">Iraqi Land transport </t>
  </si>
  <si>
    <t>SILT</t>
  </si>
  <si>
    <t>HNTI</t>
  </si>
  <si>
    <t>National for Tourist Investment</t>
  </si>
  <si>
    <t>AL_RABITA AL_MALIYA CO</t>
  </si>
  <si>
    <t>MTAM</t>
  </si>
  <si>
    <t>Al_Iraqia For Money Transfer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</si>
  <si>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</si>
  <si>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</si>
  <si>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</si>
  <si>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</si>
  <si>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</si>
  <si>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</si>
  <si>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</si>
  <si>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</si>
  <si>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</si>
  <si>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</si>
  <si>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</si>
  <si>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</si>
  <si>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</si>
  <si>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</si>
  <si>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</si>
  <si>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Total of Agriculture sector</t>
  </si>
  <si>
    <t>HTVM</t>
  </si>
  <si>
    <t>Tourist Village of Mosul dam</t>
  </si>
  <si>
    <t>al- nukhba for construction(SNUC)</t>
  </si>
  <si>
    <t>Total of Insurance sector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</si>
  <si>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</si>
  <si>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</si>
  <si>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</si>
  <si>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</si>
  <si>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</si>
  <si>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</si>
  <si>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Bank Of Baghdad(BBOB)</t>
  </si>
  <si>
    <t xml:space="preserve">General Assembly Meeting will be holding on Monday16/5/2016 at irbil,  to discuss financial statement of the ended year 2015,cash divided from 2015 ,suspend trading from 11/5/2016 . </t>
  </si>
  <si>
    <t>Mamoura Realestate Investment(SMRI)</t>
  </si>
  <si>
    <t xml:space="preserve">General Assembly Meeting will be holding on Sunday15/5/2016 at company building,  to discuss financial statement of the ended year 2014,cash divided from 2015 ,  suspend trading from 1/5/2016 . </t>
  </si>
  <si>
    <t xml:space="preserve">General Assembly Meeting will be holding on Monday 23/5/2016 at Cultural petroleum center,  to discuss financial statement of the ended year 2015,cash divided from 2015 ,and increase in capital company (subscription) ,suspend trading from 24/5/2016 . 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</si>
  <si>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</si>
  <si>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</si>
  <si>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</si>
  <si>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</si>
  <si>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 xml:space="preserve"> Non Trading Companies in Iraq Stock Exchange for Thursday 12/5/2016</t>
  </si>
  <si>
    <t xml:space="preserve">                  suspend trading Companies in Iraq Stock Exchange for Thursday 12/5/2016</t>
  </si>
  <si>
    <t xml:space="preserve"> News for listed companies in Iraq Stock Exchange for Thursday 12/5/2016</t>
  </si>
  <si>
    <t>Regular Market  Bulletin  No (90)</t>
  </si>
  <si>
    <t>Trading Session Thursday 12/5/2016</t>
  </si>
  <si>
    <t>Total of Telecommunication Sector</t>
  </si>
  <si>
    <t>Non Regular Market  Bulletin  No (29)</t>
  </si>
  <si>
    <t xml:space="preserve">Total of Money Transfer </t>
  </si>
  <si>
    <t>Grand Total</t>
  </si>
  <si>
    <t>ISX  Index60 was about (522.340) point  which Decrease about (0.78)</t>
  </si>
  <si>
    <t xml:space="preserve">Non Iraqis' Bulletin Thursday, may 12 2016 </t>
  </si>
  <si>
    <t>Regular Market</t>
  </si>
  <si>
    <t>Buy</t>
  </si>
  <si>
    <t>No.of trades</t>
  </si>
  <si>
    <t xml:space="preserve">Traded Shares </t>
  </si>
  <si>
    <t xml:space="preserve">Trading Volume </t>
  </si>
  <si>
    <t>Total Industry sector</t>
  </si>
  <si>
    <t>Hotel Sector</t>
  </si>
  <si>
    <t>Total Hotel Sector</t>
  </si>
  <si>
    <t>Sell</t>
  </si>
  <si>
    <t>Banks Sector</t>
  </si>
  <si>
    <t xml:space="preserve">Commercial Bank of Iraq </t>
  </si>
  <si>
    <t>Iraqi Middle East Investment Bank</t>
  </si>
  <si>
    <t>Total Bank sector</t>
  </si>
  <si>
    <t xml:space="preserve">Asia cell </t>
  </si>
  <si>
    <t>Total Telecommunication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</si>
</sst>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0"/>
      <color rgb="FF002060"/>
      <name val="Arial"/>
      <family val="2"/>
      <charset val="178"/>
      <scheme val="minor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18"/>
      </bottom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5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60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6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6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/>
    <xf numFmtId="4" fontId="158" fillId="0" borderId="0" xfId="0" applyNumberFormat="1" applyFont="1" applyAlignment="1">
      <alignment horizontal="right" vertical="center"/>
    </xf>
    <xf numFmtId="2" fontId="159" fillId="0" borderId="0" xfId="0" applyNumberFormat="1" applyFont="1"/>
    <xf numFmtId="1" fontId="131" fillId="0" borderId="0" xfId="0" applyNumberFormat="1" applyFont="1" applyAlignment="1">
      <alignment horizontal="left"/>
    </xf>
    <xf numFmtId="2" fontId="161" fillId="0" borderId="0" xfId="0" applyNumberFormat="1" applyFont="1"/>
    <xf numFmtId="1" fontId="131" fillId="0" borderId="0" xfId="0" applyNumberFormat="1" applyFont="1" applyAlignment="1">
      <alignment horizontal="left"/>
    </xf>
    <xf numFmtId="0" fontId="156" fillId="0" borderId="17" xfId="0" applyFont="1" applyFill="1" applyBorder="1" applyAlignment="1">
      <alignment horizontal="left" vertical="center"/>
    </xf>
    <xf numFmtId="165" fontId="0" fillId="0" borderId="0" xfId="0" applyNumberFormat="1"/>
    <xf numFmtId="165" fontId="158" fillId="0" borderId="0" xfId="0" applyNumberFormat="1" applyFont="1" applyAlignment="1">
      <alignment horizontal="right" vertical="center"/>
    </xf>
    <xf numFmtId="0" fontId="154" fillId="0" borderId="0" xfId="0" applyFont="1" applyAlignment="1">
      <alignment vertical="center"/>
    </xf>
    <xf numFmtId="0" fontId="159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57" fillId="35" borderId="20" xfId="0" applyFont="1" applyFill="1" applyBorder="1" applyAlignment="1">
      <alignment horizontal="left" vertical="center"/>
    </xf>
    <xf numFmtId="0" fontId="157" fillId="35" borderId="19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165" fontId="129" fillId="0" borderId="1" xfId="0" applyNumberFormat="1" applyFont="1" applyBorder="1" applyAlignment="1">
      <alignment horizontal="center"/>
    </xf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4" fillId="0" borderId="0" xfId="0" applyFont="1"/>
    <xf numFmtId="0" fontId="153" fillId="0" borderId="2" xfId="0" applyFont="1" applyBorder="1" applyAlignment="1">
      <alignment horizontal="left" vertical="center"/>
    </xf>
    <xf numFmtId="3" fontId="129" fillId="0" borderId="1" xfId="0" applyNumberFormat="1" applyFont="1" applyBorder="1" applyAlignment="1">
      <alignment horizontal="center"/>
    </xf>
    <xf numFmtId="0" fontId="153" fillId="0" borderId="2" xfId="0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1" fontId="127" fillId="0" borderId="1" xfId="13814" applyNumberFormat="1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0" fontId="127" fillId="0" borderId="2" xfId="0" applyFont="1" applyBorder="1" applyAlignment="1">
      <alignment vertical="center"/>
    </xf>
    <xf numFmtId="0" fontId="165" fillId="0" borderId="0" xfId="0" applyFont="1" applyBorder="1"/>
    <xf numFmtId="0" fontId="1" fillId="0" borderId="0" xfId="12104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8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" fontId="130" fillId="0" borderId="22" xfId="0" applyNumberFormat="1" applyFont="1" applyBorder="1" applyAlignment="1">
      <alignment horizontal="center"/>
    </xf>
    <xf numFmtId="0" fontId="129" fillId="0" borderId="7" xfId="0" applyFont="1" applyBorder="1" applyAlignment="1">
      <alignment horizont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63" fillId="0" borderId="2" xfId="0" applyFont="1" applyBorder="1" applyAlignment="1">
      <alignment horizontal="left" vertical="center" wrapText="1"/>
    </xf>
    <xf numFmtId="0" fontId="163" fillId="0" borderId="3" xfId="0" applyFont="1" applyBorder="1" applyAlignment="1">
      <alignment horizontal="left" vertical="center" wrapText="1"/>
    </xf>
    <xf numFmtId="0" fontId="163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2" fillId="0" borderId="1" xfId="0" applyFont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center" wrapText="1"/>
    </xf>
    <xf numFmtId="0" fontId="152" fillId="0" borderId="3" xfId="0" applyFont="1" applyBorder="1" applyAlignment="1">
      <alignment horizontal="left" vertical="center" wrapText="1"/>
    </xf>
    <xf numFmtId="0" fontId="152" fillId="0" borderId="4" xfId="0" applyFont="1" applyBorder="1" applyAlignment="1">
      <alignment horizontal="left" vertical="center" wrapText="1"/>
    </xf>
    <xf numFmtId="0" fontId="153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3" fillId="0" borderId="2" xfId="0" applyFont="1" applyBorder="1" applyAlignment="1">
      <alignment horizontal="left" vertical="center"/>
    </xf>
    <xf numFmtId="0" fontId="153" fillId="0" borderId="3" xfId="0" applyFont="1" applyBorder="1" applyAlignment="1">
      <alignment horizontal="left" vertical="center"/>
    </xf>
    <xf numFmtId="0" fontId="153" fillId="0" borderId="4" xfId="0" applyFont="1" applyBorder="1" applyAlignment="1">
      <alignment horizontal="left" vertical="center"/>
    </xf>
    <xf numFmtId="0" fontId="162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0</xdr:rowOff>
    </xdr:from>
    <xdr:to>
      <xdr:col>10</xdr:col>
      <xdr:colOff>550544</xdr:colOff>
      <xdr:row>3</xdr:row>
      <xdr:rowOff>47625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212216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1276350</xdr:colOff>
      <xdr:row>4</xdr:row>
      <xdr:rowOff>57150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95250"/>
          <a:ext cx="2486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A3" sqref="A3"/>
    </sheetView>
  </sheetViews>
  <sheetFormatPr defaultRowHeight="5.65" customHeight="1" x14ac:dyDescent="0.2"/>
  <cols>
    <col min="1" max="1" width="35.25" customWidth="1"/>
    <col min="2" max="2" width="6.25" customWidth="1"/>
    <col min="3" max="3" width="9" customWidth="1"/>
    <col min="4" max="4" width="8.125" customWidth="1"/>
    <col min="6" max="6" width="8.125" customWidth="1"/>
    <col min="7" max="7" width="8.5" customWidth="1"/>
    <col min="8" max="8" width="11" customWidth="1"/>
    <col min="9" max="9" width="10.125" customWidth="1"/>
    <col min="10" max="10" width="11.75" style="32" customWidth="1"/>
    <col min="11" max="11" width="7.625" customWidth="1"/>
    <col min="12" max="13" width="12.75" bestFit="1" customWidth="1"/>
  </cols>
  <sheetData>
    <row r="1" spans="1:13" s="17" customFormat="1" ht="15.75" customHeight="1" x14ac:dyDescent="0.2">
      <c r="J1" s="32"/>
    </row>
    <row r="2" spans="1:13" ht="17.25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3" ht="27.75" customHeight="1" x14ac:dyDescent="0.2">
      <c r="A3" s="5" t="s">
        <v>264</v>
      </c>
      <c r="D3" s="17"/>
      <c r="E3" s="17"/>
      <c r="F3" s="17"/>
      <c r="G3" s="17"/>
      <c r="H3" s="3"/>
      <c r="I3" s="3"/>
      <c r="M3" s="17"/>
    </row>
    <row r="4" spans="1:13" ht="21" customHeight="1" x14ac:dyDescent="0.25">
      <c r="A4" s="5" t="s">
        <v>2</v>
      </c>
      <c r="B4" s="70">
        <v>636739835.86000001</v>
      </c>
      <c r="C4" s="70"/>
      <c r="D4" s="41"/>
      <c r="E4" s="17"/>
      <c r="G4" s="3"/>
      <c r="H4" s="3"/>
      <c r="I4" s="5" t="s">
        <v>6</v>
      </c>
      <c r="K4" s="25">
        <v>35</v>
      </c>
      <c r="L4" s="14"/>
      <c r="M4" s="14"/>
    </row>
    <row r="5" spans="1:13" ht="15.75" x14ac:dyDescent="0.25">
      <c r="A5" s="5" t="s">
        <v>3</v>
      </c>
      <c r="B5" s="70">
        <v>1534238708</v>
      </c>
      <c r="C5" s="70"/>
      <c r="D5" s="41"/>
      <c r="E5" s="17"/>
      <c r="G5" s="22"/>
      <c r="H5" s="3"/>
      <c r="I5" s="5" t="s">
        <v>7</v>
      </c>
      <c r="K5" s="25">
        <v>3</v>
      </c>
      <c r="L5" s="14"/>
      <c r="M5" s="14"/>
    </row>
    <row r="6" spans="1:13" ht="15.75" x14ac:dyDescent="0.25">
      <c r="A6" s="5" t="s">
        <v>4</v>
      </c>
      <c r="B6" s="78">
        <v>349</v>
      </c>
      <c r="C6" s="78"/>
      <c r="D6" s="16"/>
      <c r="E6" s="17"/>
      <c r="F6" s="3"/>
      <c r="G6" s="22"/>
      <c r="H6" s="3"/>
      <c r="I6" s="5" t="s">
        <v>8</v>
      </c>
      <c r="K6" s="25">
        <v>17</v>
      </c>
      <c r="L6" s="14"/>
      <c r="M6" s="14"/>
    </row>
    <row r="7" spans="1:13" ht="15.75" x14ac:dyDescent="0.25">
      <c r="A7" s="5" t="s">
        <v>56</v>
      </c>
      <c r="B7" s="76">
        <v>522.34</v>
      </c>
      <c r="C7" s="76"/>
      <c r="E7" s="17"/>
      <c r="F7" s="3"/>
      <c r="G7" s="22"/>
      <c r="H7" s="24"/>
      <c r="I7" s="5" t="s">
        <v>40</v>
      </c>
      <c r="K7" s="25">
        <v>2</v>
      </c>
      <c r="L7" s="14"/>
      <c r="M7" s="45"/>
    </row>
    <row r="8" spans="1:13" ht="16.5" x14ac:dyDescent="0.25">
      <c r="A8" s="5" t="s">
        <v>1</v>
      </c>
      <c r="B8" s="71">
        <v>-0.78</v>
      </c>
      <c r="C8" s="71"/>
      <c r="D8" s="29"/>
      <c r="E8" s="28"/>
      <c r="F8" s="3"/>
      <c r="G8" s="22"/>
      <c r="H8" s="24"/>
      <c r="I8" s="75" t="s">
        <v>34</v>
      </c>
      <c r="J8" s="75"/>
      <c r="K8" s="19">
        <v>16</v>
      </c>
      <c r="L8" s="14"/>
      <c r="M8" s="14"/>
    </row>
    <row r="9" spans="1:13" ht="17.25" customHeight="1" x14ac:dyDescent="0.25">
      <c r="A9" s="5" t="s">
        <v>5</v>
      </c>
      <c r="B9" s="23">
        <v>98</v>
      </c>
      <c r="C9" s="17"/>
      <c r="D9" s="27"/>
      <c r="E9" s="21"/>
      <c r="F9" s="3"/>
      <c r="G9" s="22"/>
      <c r="H9" s="22"/>
      <c r="I9" s="5" t="s">
        <v>39</v>
      </c>
      <c r="K9" s="25">
        <v>45</v>
      </c>
      <c r="L9" s="14"/>
      <c r="M9" s="17"/>
    </row>
    <row r="10" spans="1:13" ht="15" customHeight="1" x14ac:dyDescent="0.25">
      <c r="A10" s="77" t="s">
        <v>263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3" t="s">
        <v>18</v>
      </c>
      <c r="K11" s="9" t="s">
        <v>38</v>
      </c>
      <c r="L11" s="9" t="s">
        <v>3</v>
      </c>
      <c r="M11" s="9" t="s">
        <v>19</v>
      </c>
    </row>
    <row r="12" spans="1:13" ht="14.25" customHeight="1" x14ac:dyDescent="0.2">
      <c r="A12" s="72" t="s">
        <v>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</row>
    <row r="13" spans="1:13" s="17" customFormat="1" ht="12" customHeight="1" x14ac:dyDescent="0.2">
      <c r="A13" s="6" t="s">
        <v>110</v>
      </c>
      <c r="B13" s="6" t="s">
        <v>109</v>
      </c>
      <c r="C13" s="15">
        <v>0.19</v>
      </c>
      <c r="D13" s="15">
        <v>0.19</v>
      </c>
      <c r="E13" s="15">
        <v>0.19</v>
      </c>
      <c r="F13" s="15">
        <v>0.19</v>
      </c>
      <c r="G13" s="15">
        <v>0.19</v>
      </c>
      <c r="H13" s="15">
        <v>0.19</v>
      </c>
      <c r="I13" s="42">
        <v>0.19</v>
      </c>
      <c r="J13" s="43">
        <v>0</v>
      </c>
      <c r="K13" s="34">
        <v>9</v>
      </c>
      <c r="L13" s="20">
        <v>210110882</v>
      </c>
      <c r="M13" s="20">
        <v>39921067.579999998</v>
      </c>
    </row>
    <row r="14" spans="1:13" s="17" customFormat="1" ht="12" customHeight="1" x14ac:dyDescent="0.2">
      <c r="A14" s="6" t="s">
        <v>167</v>
      </c>
      <c r="B14" s="6" t="s">
        <v>168</v>
      </c>
      <c r="C14" s="15">
        <v>0.31</v>
      </c>
      <c r="D14" s="15">
        <v>0.31</v>
      </c>
      <c r="E14" s="15">
        <v>0.31</v>
      </c>
      <c r="F14" s="15">
        <v>0.31</v>
      </c>
      <c r="G14" s="15">
        <v>0.32</v>
      </c>
      <c r="H14" s="15">
        <v>0.31</v>
      </c>
      <c r="I14" s="42">
        <v>0.32</v>
      </c>
      <c r="J14" s="43">
        <v>-3.12</v>
      </c>
      <c r="K14" s="34">
        <v>14</v>
      </c>
      <c r="L14" s="20">
        <v>117894005</v>
      </c>
      <c r="M14" s="20">
        <v>36547141.549999997</v>
      </c>
    </row>
    <row r="15" spans="1:13" s="17" customFormat="1" ht="12" customHeight="1" x14ac:dyDescent="0.2">
      <c r="A15" s="6" t="s">
        <v>212</v>
      </c>
      <c r="B15" s="6" t="s">
        <v>213</v>
      </c>
      <c r="C15" s="15">
        <v>0.19</v>
      </c>
      <c r="D15" s="15">
        <v>0.19</v>
      </c>
      <c r="E15" s="15">
        <v>0.19</v>
      </c>
      <c r="F15" s="15">
        <v>0.19</v>
      </c>
      <c r="G15" s="15">
        <v>0.19</v>
      </c>
      <c r="H15" s="15">
        <v>0.19</v>
      </c>
      <c r="I15" s="42">
        <v>0.19</v>
      </c>
      <c r="J15" s="43">
        <v>0</v>
      </c>
      <c r="K15" s="34">
        <v>1</v>
      </c>
      <c r="L15" s="20">
        <v>20000000</v>
      </c>
      <c r="M15" s="20">
        <v>3800000</v>
      </c>
    </row>
    <row r="16" spans="1:13" s="17" customFormat="1" ht="12" customHeight="1" x14ac:dyDescent="0.2">
      <c r="A16" s="6" t="s">
        <v>228</v>
      </c>
      <c r="B16" s="6" t="s">
        <v>227</v>
      </c>
      <c r="C16" s="15">
        <v>0.14000000000000001</v>
      </c>
      <c r="D16" s="15">
        <v>0.15</v>
      </c>
      <c r="E16" s="15">
        <v>0.14000000000000001</v>
      </c>
      <c r="F16" s="15">
        <v>0.15</v>
      </c>
      <c r="G16" s="15">
        <v>0.15</v>
      </c>
      <c r="H16" s="15">
        <v>0.15</v>
      </c>
      <c r="I16" s="42">
        <v>0.15</v>
      </c>
      <c r="J16" s="43">
        <v>0</v>
      </c>
      <c r="K16" s="34">
        <v>5</v>
      </c>
      <c r="L16" s="20">
        <v>57000000</v>
      </c>
      <c r="M16" s="20">
        <v>8500000</v>
      </c>
    </row>
    <row r="17" spans="1:13" s="17" customFormat="1" ht="12" customHeight="1" x14ac:dyDescent="0.2">
      <c r="A17" s="6" t="s">
        <v>82</v>
      </c>
      <c r="B17" s="6" t="s">
        <v>74</v>
      </c>
      <c r="C17" s="15">
        <v>0.32</v>
      </c>
      <c r="D17" s="15">
        <v>0.33</v>
      </c>
      <c r="E17" s="15">
        <v>0.32</v>
      </c>
      <c r="F17" s="15">
        <v>0.33</v>
      </c>
      <c r="G17" s="15">
        <v>0.33</v>
      </c>
      <c r="H17" s="15">
        <v>0.33</v>
      </c>
      <c r="I17" s="42">
        <v>0.33</v>
      </c>
      <c r="J17" s="43">
        <v>0</v>
      </c>
      <c r="K17" s="34">
        <v>25</v>
      </c>
      <c r="L17" s="20">
        <v>124538425</v>
      </c>
      <c r="M17" s="20">
        <v>40587680.25</v>
      </c>
    </row>
    <row r="18" spans="1:13" s="17" customFormat="1" ht="12" customHeight="1" x14ac:dyDescent="0.2">
      <c r="A18" s="6" t="s">
        <v>111</v>
      </c>
      <c r="B18" s="6" t="s">
        <v>112</v>
      </c>
      <c r="C18" s="15">
        <v>0.46</v>
      </c>
      <c r="D18" s="15">
        <v>0.46</v>
      </c>
      <c r="E18" s="15">
        <v>0.45</v>
      </c>
      <c r="F18" s="15">
        <v>0.45</v>
      </c>
      <c r="G18" s="15">
        <v>0.48</v>
      </c>
      <c r="H18" s="15">
        <v>0.45</v>
      </c>
      <c r="I18" s="42">
        <v>0.48</v>
      </c>
      <c r="J18" s="43">
        <v>-6.25</v>
      </c>
      <c r="K18" s="34">
        <v>14</v>
      </c>
      <c r="L18" s="20">
        <v>34754019</v>
      </c>
      <c r="M18" s="20">
        <v>15689308.550000001</v>
      </c>
    </row>
    <row r="19" spans="1:13" s="17" customFormat="1" ht="12" customHeight="1" x14ac:dyDescent="0.2">
      <c r="A19" s="6" t="s">
        <v>107</v>
      </c>
      <c r="B19" s="6" t="s">
        <v>108</v>
      </c>
      <c r="C19" s="15">
        <v>0.41</v>
      </c>
      <c r="D19" s="15">
        <v>0.41</v>
      </c>
      <c r="E19" s="15">
        <v>0.41</v>
      </c>
      <c r="F19" s="15">
        <v>0.41</v>
      </c>
      <c r="G19" s="15">
        <v>0.43</v>
      </c>
      <c r="H19" s="15">
        <v>0.41</v>
      </c>
      <c r="I19" s="42">
        <v>0.43</v>
      </c>
      <c r="J19" s="43">
        <v>-4.6500000000000004</v>
      </c>
      <c r="K19" s="34">
        <v>1</v>
      </c>
      <c r="L19" s="20">
        <v>949050</v>
      </c>
      <c r="M19" s="20">
        <v>389110.5</v>
      </c>
    </row>
    <row r="20" spans="1:13" s="17" customFormat="1" ht="12" customHeight="1" x14ac:dyDescent="0.2">
      <c r="A20" s="6" t="s">
        <v>44</v>
      </c>
      <c r="B20" s="6" t="s">
        <v>45</v>
      </c>
      <c r="C20" s="15">
        <v>0.32</v>
      </c>
      <c r="D20" s="15">
        <v>0.32</v>
      </c>
      <c r="E20" s="15">
        <v>0.31</v>
      </c>
      <c r="F20" s="15">
        <v>0.31</v>
      </c>
      <c r="G20" s="15">
        <v>0.33</v>
      </c>
      <c r="H20" s="15">
        <v>0.31</v>
      </c>
      <c r="I20" s="42">
        <v>0.33</v>
      </c>
      <c r="J20" s="43">
        <v>-6.06</v>
      </c>
      <c r="K20" s="34">
        <v>23</v>
      </c>
      <c r="L20" s="20">
        <v>95153000</v>
      </c>
      <c r="M20" s="20">
        <v>29557430</v>
      </c>
    </row>
    <row r="21" spans="1:13" s="17" customFormat="1" ht="12" customHeight="1" x14ac:dyDescent="0.2">
      <c r="A21" s="6" t="s">
        <v>98</v>
      </c>
      <c r="B21" s="6" t="s">
        <v>99</v>
      </c>
      <c r="C21" s="15">
        <v>1.08</v>
      </c>
      <c r="D21" s="15">
        <v>1.08</v>
      </c>
      <c r="E21" s="15">
        <v>1.08</v>
      </c>
      <c r="F21" s="15">
        <v>1.08</v>
      </c>
      <c r="G21" s="15">
        <v>1.08</v>
      </c>
      <c r="H21" s="15">
        <v>1.08</v>
      </c>
      <c r="I21" s="42">
        <v>1.08</v>
      </c>
      <c r="J21" s="43">
        <v>0</v>
      </c>
      <c r="K21" s="34">
        <v>4</v>
      </c>
      <c r="L21" s="20">
        <v>25000000</v>
      </c>
      <c r="M21" s="20">
        <v>27000000</v>
      </c>
    </row>
    <row r="22" spans="1:13" s="17" customFormat="1" ht="12" customHeight="1" x14ac:dyDescent="0.2">
      <c r="A22" s="6" t="s">
        <v>231</v>
      </c>
      <c r="B22" s="6" t="s">
        <v>232</v>
      </c>
      <c r="C22" s="15">
        <v>0.17</v>
      </c>
      <c r="D22" s="15">
        <v>0.17</v>
      </c>
      <c r="E22" s="15">
        <v>0.17</v>
      </c>
      <c r="F22" s="15">
        <v>0.17</v>
      </c>
      <c r="G22" s="15">
        <v>0.17</v>
      </c>
      <c r="H22" s="15">
        <v>0.17</v>
      </c>
      <c r="I22" s="42">
        <v>0.17</v>
      </c>
      <c r="J22" s="43">
        <v>0</v>
      </c>
      <c r="K22" s="34">
        <v>19</v>
      </c>
      <c r="L22" s="20">
        <v>416015215</v>
      </c>
      <c r="M22" s="20">
        <v>70722586.549999997</v>
      </c>
    </row>
    <row r="23" spans="1:13" s="17" customFormat="1" ht="12" customHeight="1" x14ac:dyDescent="0.2">
      <c r="A23" s="6" t="s">
        <v>225</v>
      </c>
      <c r="B23" s="6" t="s">
        <v>226</v>
      </c>
      <c r="C23" s="15">
        <v>0.88</v>
      </c>
      <c r="D23" s="15">
        <v>0.88</v>
      </c>
      <c r="E23" s="15">
        <v>0.87</v>
      </c>
      <c r="F23" s="15">
        <v>0.87</v>
      </c>
      <c r="G23" s="15">
        <v>0.9</v>
      </c>
      <c r="H23" s="15">
        <v>0.87</v>
      </c>
      <c r="I23" s="42">
        <v>0.9</v>
      </c>
      <c r="J23" s="43">
        <v>-3.33</v>
      </c>
      <c r="K23" s="34">
        <v>8</v>
      </c>
      <c r="L23" s="20">
        <v>14600000</v>
      </c>
      <c r="M23" s="20">
        <v>12758000</v>
      </c>
    </row>
    <row r="24" spans="1:13" s="17" customFormat="1" ht="12" customHeight="1" x14ac:dyDescent="0.2">
      <c r="A24" s="6" t="s">
        <v>83</v>
      </c>
      <c r="B24" s="6" t="s">
        <v>84</v>
      </c>
      <c r="C24" s="15">
        <v>0.3</v>
      </c>
      <c r="D24" s="15">
        <v>0.3</v>
      </c>
      <c r="E24" s="15">
        <v>0.3</v>
      </c>
      <c r="F24" s="15">
        <v>0.3</v>
      </c>
      <c r="G24" s="15">
        <v>0.31</v>
      </c>
      <c r="H24" s="15">
        <v>0.3</v>
      </c>
      <c r="I24" s="42">
        <v>0.31</v>
      </c>
      <c r="J24" s="43">
        <v>-3.23</v>
      </c>
      <c r="K24" s="34">
        <v>2</v>
      </c>
      <c r="L24" s="20">
        <v>11077135</v>
      </c>
      <c r="M24" s="20">
        <v>3323140.5</v>
      </c>
    </row>
    <row r="25" spans="1:13" s="17" customFormat="1" ht="12" customHeight="1" x14ac:dyDescent="0.2">
      <c r="A25" s="6" t="s">
        <v>144</v>
      </c>
      <c r="B25" s="6" t="s">
        <v>145</v>
      </c>
      <c r="C25" s="15">
        <v>0.14000000000000001</v>
      </c>
      <c r="D25" s="15">
        <v>0.15</v>
      </c>
      <c r="E25" s="15">
        <v>0.14000000000000001</v>
      </c>
      <c r="F25" s="15">
        <v>0.15</v>
      </c>
      <c r="G25" s="15">
        <v>0.14000000000000001</v>
      </c>
      <c r="H25" s="15">
        <v>0.15</v>
      </c>
      <c r="I25" s="42">
        <v>0.14000000000000001</v>
      </c>
      <c r="J25" s="43">
        <v>7.14</v>
      </c>
      <c r="K25" s="34">
        <v>9</v>
      </c>
      <c r="L25" s="20">
        <v>120100000</v>
      </c>
      <c r="M25" s="20">
        <v>18006500</v>
      </c>
    </row>
    <row r="26" spans="1:13" s="17" customFormat="1" ht="12" customHeight="1" x14ac:dyDescent="0.2">
      <c r="A26" s="6" t="s">
        <v>134</v>
      </c>
      <c r="B26" s="6" t="s">
        <v>151</v>
      </c>
      <c r="C26" s="15">
        <v>0.47</v>
      </c>
      <c r="D26" s="15">
        <v>0.47</v>
      </c>
      <c r="E26" s="15">
        <v>0.47</v>
      </c>
      <c r="F26" s="15">
        <v>0.47</v>
      </c>
      <c r="G26" s="15">
        <v>0.48</v>
      </c>
      <c r="H26" s="15">
        <v>0.47</v>
      </c>
      <c r="I26" s="42">
        <v>0.47</v>
      </c>
      <c r="J26" s="43">
        <v>0</v>
      </c>
      <c r="K26" s="34">
        <v>4</v>
      </c>
      <c r="L26" s="20">
        <v>1650000</v>
      </c>
      <c r="M26" s="20">
        <v>775500</v>
      </c>
    </row>
    <row r="27" spans="1:13" s="17" customFormat="1" ht="12" customHeight="1" x14ac:dyDescent="0.2">
      <c r="A27" s="6" t="s">
        <v>204</v>
      </c>
      <c r="B27" s="6" t="s">
        <v>205</v>
      </c>
      <c r="C27" s="15">
        <v>0.9</v>
      </c>
      <c r="D27" s="15">
        <v>0.9</v>
      </c>
      <c r="E27" s="15">
        <v>0.9</v>
      </c>
      <c r="F27" s="15">
        <v>0.9</v>
      </c>
      <c r="G27" s="15">
        <v>0.9</v>
      </c>
      <c r="H27" s="15">
        <v>0.9</v>
      </c>
      <c r="I27" s="42">
        <v>0.9</v>
      </c>
      <c r="J27" s="43">
        <v>0</v>
      </c>
      <c r="K27" s="34">
        <v>4</v>
      </c>
      <c r="L27" s="20">
        <v>150119615</v>
      </c>
      <c r="M27" s="20">
        <v>135107653.5</v>
      </c>
    </row>
    <row r="28" spans="1:13" s="17" customFormat="1" ht="12" customHeight="1" x14ac:dyDescent="0.2">
      <c r="A28" s="6" t="s">
        <v>161</v>
      </c>
      <c r="B28" s="6" t="s">
        <v>162</v>
      </c>
      <c r="C28" s="15">
        <v>0.21</v>
      </c>
      <c r="D28" s="15">
        <v>0.21</v>
      </c>
      <c r="E28" s="15">
        <v>0.21</v>
      </c>
      <c r="F28" s="15">
        <v>0.21</v>
      </c>
      <c r="G28" s="15">
        <v>0.2</v>
      </c>
      <c r="H28" s="15">
        <v>0.21</v>
      </c>
      <c r="I28" s="42">
        <v>0.21</v>
      </c>
      <c r="J28" s="43">
        <v>0</v>
      </c>
      <c r="K28" s="34">
        <v>14</v>
      </c>
      <c r="L28" s="20">
        <v>31425000</v>
      </c>
      <c r="M28" s="20">
        <v>6599250</v>
      </c>
    </row>
    <row r="29" spans="1:13" s="30" customFormat="1" ht="16.5" customHeight="1" x14ac:dyDescent="0.2">
      <c r="A29" s="6" t="s">
        <v>20</v>
      </c>
      <c r="B29" s="67"/>
      <c r="C29" s="68"/>
      <c r="D29" s="68"/>
      <c r="E29" s="68"/>
      <c r="F29" s="68"/>
      <c r="G29" s="68"/>
      <c r="H29" s="68"/>
      <c r="I29" s="68"/>
      <c r="J29" s="69"/>
      <c r="K29" s="48">
        <f>SUM(K13:K28)</f>
        <v>156</v>
      </c>
      <c r="L29" s="35">
        <f>SUM(L13:L28)</f>
        <v>1430386346</v>
      </c>
      <c r="M29" s="35">
        <f>SUM(M13:M28)</f>
        <v>449284368.98000002</v>
      </c>
    </row>
    <row r="30" spans="1:13" s="17" customFormat="1" ht="12" customHeight="1" x14ac:dyDescent="0.2">
      <c r="A30" s="64" t="s">
        <v>115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3" s="30" customFormat="1" ht="16.5" customHeight="1" x14ac:dyDescent="0.2">
      <c r="A31" s="6" t="s">
        <v>66</v>
      </c>
      <c r="B31" s="6" t="s">
        <v>153</v>
      </c>
      <c r="C31" s="15">
        <v>4.7</v>
      </c>
      <c r="D31" s="15">
        <v>4.7</v>
      </c>
      <c r="E31" s="15">
        <v>4.7</v>
      </c>
      <c r="F31" s="15">
        <v>4.7</v>
      </c>
      <c r="G31" s="15">
        <v>4.8600000000000003</v>
      </c>
      <c r="H31" s="15">
        <v>4.7</v>
      </c>
      <c r="I31" s="42">
        <v>4.8499999999999996</v>
      </c>
      <c r="J31" s="43">
        <v>-3.09</v>
      </c>
      <c r="K31" s="34">
        <v>4</v>
      </c>
      <c r="L31" s="20">
        <v>1011000</v>
      </c>
      <c r="M31" s="20">
        <v>4751700</v>
      </c>
    </row>
    <row r="32" spans="1:13" s="30" customFormat="1" ht="16.5" customHeight="1" x14ac:dyDescent="0.2">
      <c r="A32" s="6" t="s">
        <v>67</v>
      </c>
      <c r="B32" s="6" t="s">
        <v>71</v>
      </c>
      <c r="C32" s="15">
        <v>3.05</v>
      </c>
      <c r="D32" s="15">
        <v>3.05</v>
      </c>
      <c r="E32" s="15">
        <v>3.05</v>
      </c>
      <c r="F32" s="15">
        <v>3.05</v>
      </c>
      <c r="G32" s="15">
        <v>3.05</v>
      </c>
      <c r="H32" s="15">
        <v>3.05</v>
      </c>
      <c r="I32" s="42">
        <v>3.05</v>
      </c>
      <c r="J32" s="43">
        <v>0</v>
      </c>
      <c r="K32" s="34">
        <v>1</v>
      </c>
      <c r="L32" s="20">
        <v>25000</v>
      </c>
      <c r="M32" s="20">
        <v>76250</v>
      </c>
    </row>
    <row r="33" spans="1:13" s="30" customFormat="1" ht="16.5" customHeight="1" x14ac:dyDescent="0.2">
      <c r="A33" s="53" t="s">
        <v>265</v>
      </c>
      <c r="B33" s="67"/>
      <c r="C33" s="68"/>
      <c r="D33" s="68"/>
      <c r="E33" s="68"/>
      <c r="F33" s="68"/>
      <c r="G33" s="68"/>
      <c r="H33" s="68"/>
      <c r="I33" s="68"/>
      <c r="J33" s="69"/>
      <c r="K33" s="48">
        <f>SUM(K31:K32)</f>
        <v>5</v>
      </c>
      <c r="L33" s="35">
        <f>SUM(L31:L32)</f>
        <v>1036000</v>
      </c>
      <c r="M33" s="35">
        <f>SUM(M31:M32)</f>
        <v>4827950</v>
      </c>
    </row>
    <row r="34" spans="1:13" s="17" customFormat="1" ht="12" customHeight="1" x14ac:dyDescent="0.2">
      <c r="A34" s="64" t="s">
        <v>48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1:13" s="17" customFormat="1" ht="12" customHeight="1" x14ac:dyDescent="0.2">
      <c r="A35" s="6" t="s">
        <v>42</v>
      </c>
      <c r="B35" s="6" t="s">
        <v>51</v>
      </c>
      <c r="C35" s="15">
        <v>0.33</v>
      </c>
      <c r="D35" s="15">
        <v>0.34</v>
      </c>
      <c r="E35" s="15">
        <v>0.33</v>
      </c>
      <c r="F35" s="15">
        <v>0.34</v>
      </c>
      <c r="G35" s="15">
        <v>0.34</v>
      </c>
      <c r="H35" s="15">
        <v>0.34</v>
      </c>
      <c r="I35" s="42">
        <v>0.34</v>
      </c>
      <c r="J35" s="43">
        <v>0</v>
      </c>
      <c r="K35" s="34">
        <v>6</v>
      </c>
      <c r="L35" s="20">
        <v>6650000</v>
      </c>
      <c r="M35" s="20">
        <v>2244500</v>
      </c>
    </row>
    <row r="36" spans="1:13" s="30" customFormat="1" ht="16.5" customHeight="1" x14ac:dyDescent="0.2">
      <c r="A36" s="6" t="s">
        <v>244</v>
      </c>
      <c r="B36" s="67"/>
      <c r="C36" s="68"/>
      <c r="D36" s="68"/>
      <c r="E36" s="68"/>
      <c r="F36" s="68"/>
      <c r="G36" s="68"/>
      <c r="H36" s="68"/>
      <c r="I36" s="68"/>
      <c r="J36" s="69"/>
      <c r="K36" s="48">
        <v>6</v>
      </c>
      <c r="L36" s="35">
        <v>6650000</v>
      </c>
      <c r="M36" s="35">
        <v>2244500</v>
      </c>
    </row>
    <row r="37" spans="1:13" s="17" customFormat="1" ht="15" customHeight="1" x14ac:dyDescent="0.2">
      <c r="A37" s="64" t="s">
        <v>21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</row>
    <row r="38" spans="1:13" s="17" customFormat="1" ht="15" customHeight="1" x14ac:dyDescent="0.2">
      <c r="A38" s="6" t="s">
        <v>147</v>
      </c>
      <c r="B38" s="6" t="s">
        <v>148</v>
      </c>
      <c r="C38" s="15">
        <v>11</v>
      </c>
      <c r="D38" s="15">
        <v>11</v>
      </c>
      <c r="E38" s="15">
        <v>11</v>
      </c>
      <c r="F38" s="15">
        <v>11</v>
      </c>
      <c r="G38" s="15">
        <v>11.1</v>
      </c>
      <c r="H38" s="15">
        <v>11</v>
      </c>
      <c r="I38" s="42">
        <v>11.1</v>
      </c>
      <c r="J38" s="43">
        <v>-0.9</v>
      </c>
      <c r="K38" s="34">
        <v>5</v>
      </c>
      <c r="L38" s="20">
        <v>165000</v>
      </c>
      <c r="M38" s="20">
        <v>1815000</v>
      </c>
    </row>
    <row r="39" spans="1:13" s="17" customFormat="1" ht="15" customHeight="1" x14ac:dyDescent="0.2">
      <c r="A39" s="6" t="s">
        <v>218</v>
      </c>
      <c r="B39" s="6" t="s">
        <v>219</v>
      </c>
      <c r="C39" s="15">
        <v>0.65</v>
      </c>
      <c r="D39" s="15">
        <v>0.65</v>
      </c>
      <c r="E39" s="15">
        <v>0.65</v>
      </c>
      <c r="F39" s="15">
        <v>0.65</v>
      </c>
      <c r="G39" s="15">
        <v>0.65</v>
      </c>
      <c r="H39" s="15">
        <v>0.65</v>
      </c>
      <c r="I39" s="42">
        <v>0.65</v>
      </c>
      <c r="J39" s="43">
        <v>0</v>
      </c>
      <c r="K39" s="34">
        <v>24</v>
      </c>
      <c r="L39" s="20">
        <v>22000000</v>
      </c>
      <c r="M39" s="20">
        <v>14300000</v>
      </c>
    </row>
    <row r="40" spans="1:13" s="17" customFormat="1" ht="15" customHeight="1" x14ac:dyDescent="0.2">
      <c r="A40" s="6" t="s">
        <v>36</v>
      </c>
      <c r="B40" s="6" t="s">
        <v>70</v>
      </c>
      <c r="C40" s="15">
        <v>5.01</v>
      </c>
      <c r="D40" s="15">
        <v>5.03</v>
      </c>
      <c r="E40" s="15">
        <v>5</v>
      </c>
      <c r="F40" s="15">
        <v>5.01</v>
      </c>
      <c r="G40" s="15">
        <v>5</v>
      </c>
      <c r="H40" s="15">
        <v>5.03</v>
      </c>
      <c r="I40" s="42">
        <v>5.2</v>
      </c>
      <c r="J40" s="43">
        <v>-3.27</v>
      </c>
      <c r="K40" s="34">
        <v>14</v>
      </c>
      <c r="L40" s="20">
        <v>1085000</v>
      </c>
      <c r="M40" s="20">
        <v>5435600</v>
      </c>
    </row>
    <row r="41" spans="1:13" s="17" customFormat="1" ht="14.25" x14ac:dyDescent="0.2">
      <c r="A41" s="6" t="s">
        <v>22</v>
      </c>
      <c r="B41" s="67"/>
      <c r="C41" s="68"/>
      <c r="D41" s="68"/>
      <c r="E41" s="68"/>
      <c r="F41" s="68"/>
      <c r="G41" s="68"/>
      <c r="H41" s="68"/>
      <c r="I41" s="68"/>
      <c r="J41" s="69"/>
      <c r="K41" s="48">
        <f>SUM(K38:K40)</f>
        <v>43</v>
      </c>
      <c r="L41" s="35">
        <f>SUM(L38:L40)</f>
        <v>23250000</v>
      </c>
      <c r="M41" s="35">
        <f>SUM(M38:M40)</f>
        <v>21550600</v>
      </c>
    </row>
    <row r="42" spans="1:13" s="17" customFormat="1" ht="14.25" x14ac:dyDescent="0.2">
      <c r="A42" s="64" t="s">
        <v>23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</row>
    <row r="43" spans="1:13" s="17" customFormat="1" ht="12" customHeight="1" x14ac:dyDescent="0.2">
      <c r="A43" s="6" t="s">
        <v>239</v>
      </c>
      <c r="B43" s="6" t="s">
        <v>238</v>
      </c>
      <c r="C43" s="15">
        <v>1.97</v>
      </c>
      <c r="D43" s="15">
        <v>2.0499999999999998</v>
      </c>
      <c r="E43" s="15">
        <v>1.97</v>
      </c>
      <c r="F43" s="15">
        <v>2.0099999999999998</v>
      </c>
      <c r="G43" s="15">
        <v>1.99</v>
      </c>
      <c r="H43" s="15">
        <v>2.04</v>
      </c>
      <c r="I43" s="42">
        <v>1.99</v>
      </c>
      <c r="J43" s="43">
        <v>2.5099999999999998</v>
      </c>
      <c r="K43" s="34">
        <v>54</v>
      </c>
      <c r="L43" s="20">
        <v>35377696</v>
      </c>
      <c r="M43" s="20">
        <v>71148578.519999996</v>
      </c>
    </row>
    <row r="44" spans="1:13" s="17" customFormat="1" ht="12" customHeight="1" x14ac:dyDescent="0.2">
      <c r="A44" s="6" t="s">
        <v>156</v>
      </c>
      <c r="B44" s="6" t="s">
        <v>157</v>
      </c>
      <c r="C44" s="15">
        <v>0.26</v>
      </c>
      <c r="D44" s="15">
        <v>0.26</v>
      </c>
      <c r="E44" s="15">
        <v>0.26</v>
      </c>
      <c r="F44" s="15">
        <v>0.26</v>
      </c>
      <c r="G44" s="15">
        <v>0.26</v>
      </c>
      <c r="H44" s="15">
        <v>0.26</v>
      </c>
      <c r="I44" s="42">
        <v>0.26</v>
      </c>
      <c r="J44" s="43">
        <v>0</v>
      </c>
      <c r="K44" s="34">
        <v>4</v>
      </c>
      <c r="L44" s="20">
        <v>3200000</v>
      </c>
      <c r="M44" s="20">
        <v>832000</v>
      </c>
    </row>
    <row r="45" spans="1:13" s="17" customFormat="1" ht="12" customHeight="1" x14ac:dyDescent="0.2">
      <c r="A45" s="6" t="s">
        <v>62</v>
      </c>
      <c r="B45" s="6" t="s">
        <v>63</v>
      </c>
      <c r="C45" s="15">
        <v>0.63</v>
      </c>
      <c r="D45" s="15">
        <v>0.63</v>
      </c>
      <c r="E45" s="15">
        <v>0.61</v>
      </c>
      <c r="F45" s="15">
        <v>0.61</v>
      </c>
      <c r="G45" s="15">
        <v>0.63</v>
      </c>
      <c r="H45" s="15">
        <v>0.61</v>
      </c>
      <c r="I45" s="42">
        <v>0.63</v>
      </c>
      <c r="J45" s="43">
        <v>-3.17</v>
      </c>
      <c r="K45" s="34">
        <v>24</v>
      </c>
      <c r="L45" s="20">
        <v>20229188</v>
      </c>
      <c r="M45" s="20">
        <v>12398886.960000001</v>
      </c>
    </row>
    <row r="46" spans="1:13" s="17" customFormat="1" ht="12" customHeight="1" x14ac:dyDescent="0.2">
      <c r="A46" s="6" t="s">
        <v>88</v>
      </c>
      <c r="B46" s="6" t="s">
        <v>87</v>
      </c>
      <c r="C46" s="15">
        <v>2.35</v>
      </c>
      <c r="D46" s="15">
        <v>2.35</v>
      </c>
      <c r="E46" s="15">
        <v>2.25</v>
      </c>
      <c r="F46" s="15">
        <v>2.27</v>
      </c>
      <c r="G46" s="15">
        <v>2.4</v>
      </c>
      <c r="H46" s="15">
        <v>2.25</v>
      </c>
      <c r="I46" s="42">
        <v>2.4</v>
      </c>
      <c r="J46" s="43">
        <v>-6.25</v>
      </c>
      <c r="K46" s="34">
        <v>7</v>
      </c>
      <c r="L46" s="20">
        <v>1519293</v>
      </c>
      <c r="M46" s="20">
        <v>3454373.9</v>
      </c>
    </row>
    <row r="47" spans="1:13" s="17" customFormat="1" ht="12" customHeight="1" x14ac:dyDescent="0.2">
      <c r="A47" s="6" t="s">
        <v>128</v>
      </c>
      <c r="B47" s="6" t="s">
        <v>129</v>
      </c>
      <c r="C47" s="15">
        <v>0.43</v>
      </c>
      <c r="D47" s="15">
        <v>0.43</v>
      </c>
      <c r="E47" s="15">
        <v>0.43</v>
      </c>
      <c r="F47" s="15">
        <v>0.43</v>
      </c>
      <c r="G47" s="15">
        <v>0.45</v>
      </c>
      <c r="H47" s="15">
        <v>0.43</v>
      </c>
      <c r="I47" s="42">
        <v>0.45</v>
      </c>
      <c r="J47" s="43">
        <v>-4.4400000000000004</v>
      </c>
      <c r="K47" s="34">
        <v>1</v>
      </c>
      <c r="L47" s="20">
        <v>2000000</v>
      </c>
      <c r="M47" s="20">
        <v>860000</v>
      </c>
    </row>
    <row r="48" spans="1:13" s="17" customFormat="1" ht="15.75" customHeight="1" x14ac:dyDescent="0.2">
      <c r="A48" s="6" t="s">
        <v>24</v>
      </c>
      <c r="B48" s="67"/>
      <c r="C48" s="68"/>
      <c r="D48" s="68"/>
      <c r="E48" s="68"/>
      <c r="F48" s="68"/>
      <c r="G48" s="68"/>
      <c r="H48" s="68"/>
      <c r="I48" s="68"/>
      <c r="J48" s="69"/>
      <c r="K48" s="48">
        <f>SUM(K43:K47)</f>
        <v>90</v>
      </c>
      <c r="L48" s="35">
        <f>SUM(L43:L47)</f>
        <v>62326177</v>
      </c>
      <c r="M48" s="35">
        <f>SUM(M43:M47)</f>
        <v>88693839.379999995</v>
      </c>
    </row>
    <row r="49" spans="1:13" s="17" customFormat="1" ht="13.5" customHeight="1" x14ac:dyDescent="0.2">
      <c r="A49" s="64" t="s">
        <v>25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</row>
    <row r="50" spans="1:13" s="17" customFormat="1" ht="12" customHeight="1" x14ac:dyDescent="0.2">
      <c r="A50" s="6" t="s">
        <v>117</v>
      </c>
      <c r="B50" s="6" t="s">
        <v>118</v>
      </c>
      <c r="C50" s="15">
        <v>7.25</v>
      </c>
      <c r="D50" s="15">
        <v>7.25</v>
      </c>
      <c r="E50" s="15">
        <v>7.03</v>
      </c>
      <c r="F50" s="15">
        <v>7.06</v>
      </c>
      <c r="G50" s="15">
        <v>7.42</v>
      </c>
      <c r="H50" s="15">
        <v>7.03</v>
      </c>
      <c r="I50" s="42">
        <v>7.35</v>
      </c>
      <c r="J50" s="43">
        <v>-4.3499999999999996</v>
      </c>
      <c r="K50" s="34">
        <v>6</v>
      </c>
      <c r="L50" s="20">
        <v>550000</v>
      </c>
      <c r="M50" s="20">
        <v>3882500</v>
      </c>
    </row>
    <row r="51" spans="1:13" s="17" customFormat="1" ht="12" customHeight="1" x14ac:dyDescent="0.2">
      <c r="A51" s="6" t="s">
        <v>73</v>
      </c>
      <c r="B51" s="6" t="s">
        <v>72</v>
      </c>
      <c r="C51" s="15">
        <v>25.5</v>
      </c>
      <c r="D51" s="15">
        <v>25.78</v>
      </c>
      <c r="E51" s="15">
        <v>25.25</v>
      </c>
      <c r="F51" s="15">
        <v>25.48</v>
      </c>
      <c r="G51" s="15">
        <v>26</v>
      </c>
      <c r="H51" s="15">
        <v>25.78</v>
      </c>
      <c r="I51" s="42">
        <v>26</v>
      </c>
      <c r="J51" s="43">
        <v>-0.85</v>
      </c>
      <c r="K51" s="34">
        <v>10</v>
      </c>
      <c r="L51" s="20">
        <v>554385</v>
      </c>
      <c r="M51" s="20">
        <v>14124567.5</v>
      </c>
    </row>
    <row r="52" spans="1:13" s="17" customFormat="1" ht="12" customHeight="1" x14ac:dyDescent="0.2">
      <c r="A52" s="6" t="s">
        <v>196</v>
      </c>
      <c r="B52" s="6" t="s">
        <v>195</v>
      </c>
      <c r="C52" s="15">
        <v>9.5</v>
      </c>
      <c r="D52" s="15">
        <v>9.8000000000000007</v>
      </c>
      <c r="E52" s="15">
        <v>9.5</v>
      </c>
      <c r="F52" s="15">
        <v>9.57</v>
      </c>
      <c r="G52" s="15">
        <v>10</v>
      </c>
      <c r="H52" s="15">
        <v>9.8000000000000007</v>
      </c>
      <c r="I52" s="42">
        <v>10</v>
      </c>
      <c r="J52" s="43">
        <v>-2</v>
      </c>
      <c r="K52" s="34">
        <v>11</v>
      </c>
      <c r="L52" s="20">
        <v>3817000</v>
      </c>
      <c r="M52" s="20">
        <v>36516500</v>
      </c>
    </row>
    <row r="53" spans="1:13" s="17" customFormat="1" ht="12" customHeight="1" x14ac:dyDescent="0.2">
      <c r="A53" s="6" t="s">
        <v>171</v>
      </c>
      <c r="B53" s="6" t="s">
        <v>172</v>
      </c>
      <c r="C53" s="15">
        <v>9.5</v>
      </c>
      <c r="D53" s="15">
        <v>9.51</v>
      </c>
      <c r="E53" s="15">
        <v>9.5</v>
      </c>
      <c r="F53" s="15">
        <v>9.51</v>
      </c>
      <c r="G53" s="15">
        <v>9.65</v>
      </c>
      <c r="H53" s="15">
        <v>9.5</v>
      </c>
      <c r="I53" s="42">
        <v>9.65</v>
      </c>
      <c r="J53" s="43">
        <v>-1.55</v>
      </c>
      <c r="K53" s="34">
        <v>9</v>
      </c>
      <c r="L53" s="20">
        <v>920000</v>
      </c>
      <c r="M53" s="20">
        <v>8746000</v>
      </c>
    </row>
    <row r="54" spans="1:13" s="17" customFormat="1" ht="12" customHeight="1" x14ac:dyDescent="0.2">
      <c r="A54" s="6" t="s">
        <v>242</v>
      </c>
      <c r="B54" s="6" t="s">
        <v>241</v>
      </c>
      <c r="C54" s="15">
        <v>2.7</v>
      </c>
      <c r="D54" s="15">
        <v>2.7</v>
      </c>
      <c r="E54" s="15">
        <v>2.7</v>
      </c>
      <c r="F54" s="15">
        <v>2.7</v>
      </c>
      <c r="G54" s="15">
        <v>3</v>
      </c>
      <c r="H54" s="15">
        <v>2.7</v>
      </c>
      <c r="I54" s="42">
        <v>3</v>
      </c>
      <c r="J54" s="43">
        <v>-10</v>
      </c>
      <c r="K54" s="34">
        <v>5</v>
      </c>
      <c r="L54" s="20">
        <v>963800</v>
      </c>
      <c r="M54" s="20">
        <v>2602260</v>
      </c>
    </row>
    <row r="55" spans="1:13" s="17" customFormat="1" ht="12" customHeight="1" x14ac:dyDescent="0.2">
      <c r="A55" s="6" t="s">
        <v>26</v>
      </c>
      <c r="B55" s="67"/>
      <c r="C55" s="68"/>
      <c r="D55" s="68"/>
      <c r="E55" s="68"/>
      <c r="F55" s="68"/>
      <c r="G55" s="68"/>
      <c r="H55" s="68"/>
      <c r="I55" s="68"/>
      <c r="J55" s="69"/>
      <c r="K55" s="48">
        <f>SUM(K50:K54)</f>
        <v>41</v>
      </c>
      <c r="L55" s="35">
        <f>SUM(L50:L54)</f>
        <v>6805185</v>
      </c>
      <c r="M55" s="35">
        <f>SUM(M50:M54)</f>
        <v>65871827.5</v>
      </c>
    </row>
    <row r="56" spans="1:13" s="17" customFormat="1" ht="12" customHeight="1" x14ac:dyDescent="0.2">
      <c r="A56" s="64" t="s">
        <v>41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</row>
    <row r="57" spans="1:13" s="17" customFormat="1" ht="12" customHeight="1" x14ac:dyDescent="0.2">
      <c r="A57" s="6" t="s">
        <v>100</v>
      </c>
      <c r="B57" s="6" t="s">
        <v>101</v>
      </c>
      <c r="C57" s="15">
        <v>1.4</v>
      </c>
      <c r="D57" s="15">
        <v>1.4</v>
      </c>
      <c r="E57" s="15">
        <v>1.4</v>
      </c>
      <c r="F57" s="15">
        <v>1.4</v>
      </c>
      <c r="G57" s="15">
        <v>1.4</v>
      </c>
      <c r="H57" s="15">
        <v>1.4</v>
      </c>
      <c r="I57" s="42">
        <v>1.4</v>
      </c>
      <c r="J57" s="43">
        <v>0</v>
      </c>
      <c r="K57" s="34">
        <v>2</v>
      </c>
      <c r="L57" s="20">
        <v>1100000</v>
      </c>
      <c r="M57" s="20">
        <v>1540000</v>
      </c>
    </row>
    <row r="58" spans="1:13" s="17" customFormat="1" ht="12" customHeight="1" x14ac:dyDescent="0.2">
      <c r="A58" s="6" t="s">
        <v>169</v>
      </c>
      <c r="B58" s="6" t="s">
        <v>170</v>
      </c>
      <c r="C58" s="15">
        <v>0.49</v>
      </c>
      <c r="D58" s="15">
        <v>0.49</v>
      </c>
      <c r="E58" s="15">
        <v>0.49</v>
      </c>
      <c r="F58" s="15">
        <v>0.49</v>
      </c>
      <c r="G58" s="15">
        <v>0.44</v>
      </c>
      <c r="H58" s="15">
        <v>0.49</v>
      </c>
      <c r="I58" s="42">
        <v>0.45</v>
      </c>
      <c r="J58" s="43">
        <v>8.89</v>
      </c>
      <c r="K58" s="34">
        <v>2</v>
      </c>
      <c r="L58" s="20">
        <v>2000000</v>
      </c>
      <c r="M58" s="20">
        <v>980000</v>
      </c>
    </row>
    <row r="59" spans="1:13" s="17" customFormat="1" ht="12" customHeight="1" x14ac:dyDescent="0.2">
      <c r="A59" s="6" t="s">
        <v>240</v>
      </c>
      <c r="B59" s="67"/>
      <c r="C59" s="68"/>
      <c r="D59" s="68"/>
      <c r="E59" s="68"/>
      <c r="F59" s="68"/>
      <c r="G59" s="68"/>
      <c r="H59" s="68"/>
      <c r="I59" s="68"/>
      <c r="J59" s="69"/>
      <c r="K59" s="34">
        <f>SUM(K57:K58)</f>
        <v>4</v>
      </c>
      <c r="L59" s="20">
        <f>SUM(L57:L58)</f>
        <v>3100000</v>
      </c>
      <c r="M59" s="20">
        <f>SUM(M57:M58)</f>
        <v>2520000</v>
      </c>
    </row>
    <row r="60" spans="1:13" s="17" customFormat="1" ht="15" customHeight="1" x14ac:dyDescent="0.2">
      <c r="A60" s="6" t="s">
        <v>237</v>
      </c>
      <c r="B60" s="67"/>
      <c r="C60" s="68"/>
      <c r="D60" s="68"/>
      <c r="E60" s="68"/>
      <c r="F60" s="68"/>
      <c r="G60" s="68"/>
      <c r="H60" s="68"/>
      <c r="I60" s="68"/>
      <c r="J60" s="69"/>
      <c r="K60" s="34">
        <f>K59+K55+K48+K41+K36+K33+K29</f>
        <v>345</v>
      </c>
      <c r="L60" s="20">
        <f t="shared" ref="L60:M60" si="0">L59+L55+L48+L41+L36+L33+L29</f>
        <v>1533553708</v>
      </c>
      <c r="M60" s="20">
        <f t="shared" si="0"/>
        <v>634993085.86000001</v>
      </c>
    </row>
    <row r="61" spans="1:13" s="17" customFormat="1" ht="15" customHeight="1" x14ac:dyDescent="0.25">
      <c r="A61" s="79" t="s">
        <v>266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pans="1:13" s="17" customFormat="1" ht="42" customHeight="1" x14ac:dyDescent="0.2">
      <c r="A62" s="8" t="s">
        <v>27</v>
      </c>
      <c r="B62" s="9" t="s">
        <v>10</v>
      </c>
      <c r="C62" s="9" t="s">
        <v>11</v>
      </c>
      <c r="D62" s="9" t="s">
        <v>12</v>
      </c>
      <c r="E62" s="9" t="s">
        <v>13</v>
      </c>
      <c r="F62" s="9" t="s">
        <v>14</v>
      </c>
      <c r="G62" s="9" t="s">
        <v>15</v>
      </c>
      <c r="H62" s="9" t="s">
        <v>16</v>
      </c>
      <c r="I62" s="9" t="s">
        <v>17</v>
      </c>
      <c r="J62" s="33" t="s">
        <v>18</v>
      </c>
      <c r="K62" s="9" t="s">
        <v>38</v>
      </c>
      <c r="L62" s="9" t="s">
        <v>3</v>
      </c>
      <c r="M62" s="9" t="s">
        <v>19</v>
      </c>
    </row>
    <row r="63" spans="1:13" s="17" customFormat="1" ht="14.25" customHeight="1" x14ac:dyDescent="0.2">
      <c r="A63" s="80" t="s">
        <v>102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3" s="17" customFormat="1" ht="15" customHeight="1" x14ac:dyDescent="0.2">
      <c r="A64" s="6" t="s">
        <v>54</v>
      </c>
      <c r="B64" s="6" t="s">
        <v>53</v>
      </c>
      <c r="C64" s="15">
        <v>2.5499999999999998</v>
      </c>
      <c r="D64" s="15">
        <v>2.5499999999999998</v>
      </c>
      <c r="E64" s="15">
        <v>2.5499999999999998</v>
      </c>
      <c r="F64" s="15">
        <v>2.5499999999999998</v>
      </c>
      <c r="G64" s="15">
        <v>2.5499999999999998</v>
      </c>
      <c r="H64" s="15">
        <v>2.5499999999999998</v>
      </c>
      <c r="I64" s="42">
        <v>2.5499999999999998</v>
      </c>
      <c r="J64" s="43">
        <v>0</v>
      </c>
      <c r="K64" s="34">
        <v>4</v>
      </c>
      <c r="L64" s="20">
        <v>685000</v>
      </c>
      <c r="M64" s="20">
        <v>1746750</v>
      </c>
    </row>
    <row r="65" spans="1:13" s="17" customFormat="1" ht="12" customHeight="1" x14ac:dyDescent="0.2">
      <c r="A65" s="6" t="s">
        <v>267</v>
      </c>
      <c r="B65" s="67"/>
      <c r="C65" s="68"/>
      <c r="D65" s="68"/>
      <c r="E65" s="68"/>
      <c r="F65" s="68"/>
      <c r="G65" s="68"/>
      <c r="H65" s="68"/>
      <c r="I65" s="68"/>
      <c r="J65" s="69"/>
      <c r="K65" s="34">
        <v>4</v>
      </c>
      <c r="L65" s="20">
        <v>685000</v>
      </c>
      <c r="M65" s="20">
        <v>1746750</v>
      </c>
    </row>
    <row r="66" spans="1:13" s="17" customFormat="1" ht="16.5" customHeight="1" x14ac:dyDescent="0.2">
      <c r="A66" s="6" t="s">
        <v>268</v>
      </c>
      <c r="B66" s="67"/>
      <c r="C66" s="68"/>
      <c r="D66" s="68"/>
      <c r="E66" s="68"/>
      <c r="F66" s="68"/>
      <c r="G66" s="68"/>
      <c r="H66" s="68"/>
      <c r="I66" s="68"/>
      <c r="J66" s="69"/>
      <c r="K66" s="34">
        <f>K65+K60</f>
        <v>349</v>
      </c>
      <c r="L66" s="20">
        <f t="shared" ref="L66:M66" si="1">L65+L60</f>
        <v>1534238708</v>
      </c>
      <c r="M66" s="20">
        <f t="shared" si="1"/>
        <v>636739835.86000001</v>
      </c>
    </row>
    <row r="67" spans="1:13" s="17" customFormat="1" ht="21" customHeight="1" x14ac:dyDescent="0.2">
      <c r="A67" s="40" t="s">
        <v>269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3" s="17" customFormat="1" ht="19.5" customHeight="1" x14ac:dyDescent="0.2">
      <c r="A68" s="38" t="s">
        <v>61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>
      <c r="A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6">
    <mergeCell ref="B65:J65"/>
    <mergeCell ref="B66:J66"/>
    <mergeCell ref="A61:M61"/>
    <mergeCell ref="A63:M63"/>
    <mergeCell ref="B29:J29"/>
    <mergeCell ref="A42:M42"/>
    <mergeCell ref="B41:J41"/>
    <mergeCell ref="A34:M34"/>
    <mergeCell ref="B36:J36"/>
    <mergeCell ref="A37:M37"/>
    <mergeCell ref="A30:M30"/>
    <mergeCell ref="B33:J33"/>
    <mergeCell ref="A49:M49"/>
    <mergeCell ref="B55:J55"/>
    <mergeCell ref="B48:J48"/>
    <mergeCell ref="B60:J60"/>
    <mergeCell ref="A56:M56"/>
    <mergeCell ref="B59:J59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5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B1" sqref="B1:E1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9.875" style="17" bestFit="1" customWidth="1"/>
    <col min="9" max="9" width="11.875" style="17" bestFit="1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9.875" style="17" bestFit="1" customWidth="1"/>
    <col min="265" max="265" width="11.875" style="17" bestFit="1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9.875" style="17" bestFit="1" customWidth="1"/>
    <col min="521" max="521" width="11.875" style="17" bestFit="1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9.875" style="17" bestFit="1" customWidth="1"/>
    <col min="777" max="777" width="11.875" style="17" bestFit="1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9.875" style="17" bestFit="1" customWidth="1"/>
    <col min="1033" max="1033" width="11.875" style="17" bestFit="1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9.875" style="17" bestFit="1" customWidth="1"/>
    <col min="1289" max="1289" width="11.875" style="17" bestFit="1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9.875" style="17" bestFit="1" customWidth="1"/>
    <col min="1545" max="1545" width="11.875" style="17" bestFit="1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9.875" style="17" bestFit="1" customWidth="1"/>
    <col min="1801" max="1801" width="11.875" style="17" bestFit="1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9.875" style="17" bestFit="1" customWidth="1"/>
    <col min="2057" max="2057" width="11.875" style="17" bestFit="1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9.875" style="17" bestFit="1" customWidth="1"/>
    <col min="2313" max="2313" width="11.875" style="17" bestFit="1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9.875" style="17" bestFit="1" customWidth="1"/>
    <col min="2569" max="2569" width="11.875" style="17" bestFit="1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9.875" style="17" bestFit="1" customWidth="1"/>
    <col min="2825" max="2825" width="11.875" style="17" bestFit="1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9.875" style="17" bestFit="1" customWidth="1"/>
    <col min="3081" max="3081" width="11.875" style="17" bestFit="1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9.875" style="17" bestFit="1" customWidth="1"/>
    <col min="3337" max="3337" width="11.875" style="17" bestFit="1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9.875" style="17" bestFit="1" customWidth="1"/>
    <col min="3593" max="3593" width="11.875" style="17" bestFit="1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9.875" style="17" bestFit="1" customWidth="1"/>
    <col min="3849" max="3849" width="11.875" style="17" bestFit="1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9.875" style="17" bestFit="1" customWidth="1"/>
    <col min="4105" max="4105" width="11.875" style="17" bestFit="1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9.875" style="17" bestFit="1" customWidth="1"/>
    <col min="4361" max="4361" width="11.875" style="17" bestFit="1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9.875" style="17" bestFit="1" customWidth="1"/>
    <col min="4617" max="4617" width="11.875" style="17" bestFit="1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9.875" style="17" bestFit="1" customWidth="1"/>
    <col min="4873" max="4873" width="11.875" style="17" bestFit="1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9.875" style="17" bestFit="1" customWidth="1"/>
    <col min="5129" max="5129" width="11.875" style="17" bestFit="1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9.875" style="17" bestFit="1" customWidth="1"/>
    <col min="5385" max="5385" width="11.875" style="17" bestFit="1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9.875" style="17" bestFit="1" customWidth="1"/>
    <col min="5641" max="5641" width="11.875" style="17" bestFit="1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9.875" style="17" bestFit="1" customWidth="1"/>
    <col min="5897" max="5897" width="11.875" style="17" bestFit="1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9.875" style="17" bestFit="1" customWidth="1"/>
    <col min="6153" max="6153" width="11.875" style="17" bestFit="1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9.875" style="17" bestFit="1" customWidth="1"/>
    <col min="6409" max="6409" width="11.875" style="17" bestFit="1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9.875" style="17" bestFit="1" customWidth="1"/>
    <col min="6665" max="6665" width="11.875" style="17" bestFit="1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9.875" style="17" bestFit="1" customWidth="1"/>
    <col min="6921" max="6921" width="11.875" style="17" bestFit="1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9.875" style="17" bestFit="1" customWidth="1"/>
    <col min="7177" max="7177" width="11.875" style="17" bestFit="1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9.875" style="17" bestFit="1" customWidth="1"/>
    <col min="7433" max="7433" width="11.875" style="17" bestFit="1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9.875" style="17" bestFit="1" customWidth="1"/>
    <col min="7689" max="7689" width="11.875" style="17" bestFit="1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9.875" style="17" bestFit="1" customWidth="1"/>
    <col min="7945" max="7945" width="11.875" style="17" bestFit="1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9.875" style="17" bestFit="1" customWidth="1"/>
    <col min="8201" max="8201" width="11.875" style="17" bestFit="1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9.875" style="17" bestFit="1" customWidth="1"/>
    <col min="8457" max="8457" width="11.875" style="17" bestFit="1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9.875" style="17" bestFit="1" customWidth="1"/>
    <col min="8713" max="8713" width="11.875" style="17" bestFit="1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9.875" style="17" bestFit="1" customWidth="1"/>
    <col min="8969" max="8969" width="11.875" style="17" bestFit="1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9.875" style="17" bestFit="1" customWidth="1"/>
    <col min="9225" max="9225" width="11.875" style="17" bestFit="1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9.875" style="17" bestFit="1" customWidth="1"/>
    <col min="9481" max="9481" width="11.875" style="17" bestFit="1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9.875" style="17" bestFit="1" customWidth="1"/>
    <col min="9737" max="9737" width="11.875" style="17" bestFit="1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9.875" style="17" bestFit="1" customWidth="1"/>
    <col min="9993" max="9993" width="11.875" style="17" bestFit="1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9.875" style="17" bestFit="1" customWidth="1"/>
    <col min="10249" max="10249" width="11.875" style="17" bestFit="1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9.875" style="17" bestFit="1" customWidth="1"/>
    <col min="10505" max="10505" width="11.875" style="17" bestFit="1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9.875" style="17" bestFit="1" customWidth="1"/>
    <col min="10761" max="10761" width="11.875" style="17" bestFit="1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9.875" style="17" bestFit="1" customWidth="1"/>
    <col min="11017" max="11017" width="11.875" style="17" bestFit="1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9.875" style="17" bestFit="1" customWidth="1"/>
    <col min="11273" max="11273" width="11.875" style="17" bestFit="1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9.875" style="17" bestFit="1" customWidth="1"/>
    <col min="11529" max="11529" width="11.875" style="17" bestFit="1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9.875" style="17" bestFit="1" customWidth="1"/>
    <col min="11785" max="11785" width="11.875" style="17" bestFit="1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9.875" style="17" bestFit="1" customWidth="1"/>
    <col min="12041" max="12041" width="11.875" style="17" bestFit="1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9.875" style="17" bestFit="1" customWidth="1"/>
    <col min="12297" max="12297" width="11.875" style="17" bestFit="1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9.875" style="17" bestFit="1" customWidth="1"/>
    <col min="12553" max="12553" width="11.875" style="17" bestFit="1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9.875" style="17" bestFit="1" customWidth="1"/>
    <col min="12809" max="12809" width="11.875" style="17" bestFit="1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9.875" style="17" bestFit="1" customWidth="1"/>
    <col min="13065" max="13065" width="11.875" style="17" bestFit="1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9.875" style="17" bestFit="1" customWidth="1"/>
    <col min="13321" max="13321" width="11.875" style="17" bestFit="1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9.875" style="17" bestFit="1" customWidth="1"/>
    <col min="13577" max="13577" width="11.875" style="17" bestFit="1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9.875" style="17" bestFit="1" customWidth="1"/>
    <col min="13833" max="13833" width="11.875" style="17" bestFit="1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9.875" style="17" bestFit="1" customWidth="1"/>
    <col min="14089" max="14089" width="11.875" style="17" bestFit="1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9.875" style="17" bestFit="1" customWidth="1"/>
    <col min="14345" max="14345" width="11.875" style="17" bestFit="1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9.875" style="17" bestFit="1" customWidth="1"/>
    <col min="14601" max="14601" width="11.875" style="17" bestFit="1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9.875" style="17" bestFit="1" customWidth="1"/>
    <col min="14857" max="14857" width="11.875" style="17" bestFit="1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9.875" style="17" bestFit="1" customWidth="1"/>
    <col min="15113" max="15113" width="11.875" style="17" bestFit="1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9.875" style="17" bestFit="1" customWidth="1"/>
    <col min="15369" max="15369" width="11.875" style="17" bestFit="1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9.875" style="17" bestFit="1" customWidth="1"/>
    <col min="15625" max="15625" width="11.875" style="17" bestFit="1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9.875" style="17" bestFit="1" customWidth="1"/>
    <col min="15881" max="15881" width="11.875" style="17" bestFit="1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9.875" style="17" bestFit="1" customWidth="1"/>
    <col min="16137" max="16137" width="11.875" style="17" bestFit="1" customWidth="1"/>
    <col min="16138" max="16384" width="9.125" style="17"/>
  </cols>
  <sheetData>
    <row r="1" spans="2:9" ht="18" customHeight="1" x14ac:dyDescent="0.25">
      <c r="B1" s="83" t="s">
        <v>0</v>
      </c>
      <c r="C1" s="83"/>
      <c r="D1" s="83"/>
      <c r="E1" s="83"/>
      <c r="F1" s="54"/>
      <c r="H1" s="55"/>
      <c r="I1" s="55"/>
    </row>
    <row r="2" spans="2:9" ht="18" customHeight="1" x14ac:dyDescent="0.25">
      <c r="B2" s="83" t="s">
        <v>270</v>
      </c>
      <c r="C2" s="83"/>
      <c r="D2" s="83"/>
      <c r="E2" s="83"/>
      <c r="F2" s="83"/>
      <c r="H2" s="55"/>
      <c r="I2" s="55"/>
    </row>
    <row r="3" spans="2:9" ht="18" customHeight="1" x14ac:dyDescent="0.25">
      <c r="B3" s="54" t="s">
        <v>271</v>
      </c>
      <c r="C3" s="54"/>
      <c r="D3" s="54"/>
      <c r="E3" s="54"/>
      <c r="F3" s="54"/>
      <c r="H3" s="55"/>
      <c r="I3" s="55"/>
    </row>
    <row r="4" spans="2:9" ht="18" customHeight="1" x14ac:dyDescent="0.25">
      <c r="B4" s="54"/>
      <c r="C4" s="54"/>
      <c r="D4" s="54"/>
      <c r="E4" s="54"/>
      <c r="F4" s="54"/>
      <c r="H4" s="55"/>
      <c r="I4" s="55"/>
    </row>
    <row r="5" spans="2:9" ht="17.100000000000001" customHeight="1" x14ac:dyDescent="0.2">
      <c r="B5" s="56"/>
      <c r="C5" s="84" t="s">
        <v>272</v>
      </c>
      <c r="D5" s="84"/>
      <c r="E5" s="56"/>
      <c r="F5" s="56"/>
      <c r="H5" s="55"/>
      <c r="I5" s="55"/>
    </row>
    <row r="6" spans="2:9" ht="32.25" customHeight="1" x14ac:dyDescent="0.2">
      <c r="B6" s="57" t="s">
        <v>9</v>
      </c>
      <c r="C6" s="58" t="s">
        <v>10</v>
      </c>
      <c r="D6" s="59" t="s">
        <v>273</v>
      </c>
      <c r="E6" s="58" t="s">
        <v>274</v>
      </c>
      <c r="F6" s="58" t="s">
        <v>275</v>
      </c>
      <c r="H6" s="55"/>
      <c r="I6" s="55"/>
    </row>
    <row r="7" spans="2:9" ht="17.100000000000001" customHeight="1" x14ac:dyDescent="0.2">
      <c r="B7" s="85" t="s">
        <v>23</v>
      </c>
      <c r="C7" s="86"/>
      <c r="D7" s="86"/>
      <c r="E7" s="86"/>
      <c r="F7" s="87"/>
    </row>
    <row r="8" spans="2:9" ht="17.100000000000001" customHeight="1" x14ac:dyDescent="0.2">
      <c r="B8" s="60" t="s">
        <v>239</v>
      </c>
      <c r="C8" s="61" t="s">
        <v>238</v>
      </c>
      <c r="D8" s="60">
        <v>13</v>
      </c>
      <c r="E8" s="60">
        <v>12196348</v>
      </c>
      <c r="F8" s="60">
        <v>24437696</v>
      </c>
    </row>
    <row r="9" spans="2:9" ht="17.100000000000001" customHeight="1" x14ac:dyDescent="0.2">
      <c r="B9" s="62" t="s">
        <v>276</v>
      </c>
      <c r="C9" s="63"/>
      <c r="D9" s="60">
        <f>SUM(D8)</f>
        <v>13</v>
      </c>
      <c r="E9" s="60">
        <f>SUM(E8)</f>
        <v>12196348</v>
      </c>
      <c r="F9" s="60">
        <f>SUM(F8)</f>
        <v>24437696</v>
      </c>
    </row>
    <row r="10" spans="2:9" ht="17.100000000000001" customHeight="1" x14ac:dyDescent="0.2">
      <c r="B10" s="85" t="s">
        <v>277</v>
      </c>
      <c r="C10" s="86"/>
      <c r="D10" s="86"/>
      <c r="E10" s="86"/>
      <c r="F10" s="87"/>
    </row>
    <row r="11" spans="2:9" ht="17.100000000000001" customHeight="1" x14ac:dyDescent="0.2">
      <c r="B11" s="60" t="s">
        <v>171</v>
      </c>
      <c r="C11" s="61" t="s">
        <v>172</v>
      </c>
      <c r="D11" s="60">
        <v>3</v>
      </c>
      <c r="E11" s="60">
        <v>500000</v>
      </c>
      <c r="F11" s="60">
        <v>4755000</v>
      </c>
    </row>
    <row r="12" spans="2:9" ht="17.100000000000001" customHeight="1" x14ac:dyDescent="0.2">
      <c r="B12" s="62" t="s">
        <v>278</v>
      </c>
      <c r="C12" s="63"/>
      <c r="D12" s="60">
        <f>SUM(D11)</f>
        <v>3</v>
      </c>
      <c r="E12" s="60">
        <f>SUM(E11)</f>
        <v>500000</v>
      </c>
      <c r="F12" s="60">
        <f>SUM(F11)</f>
        <v>4755000</v>
      </c>
    </row>
    <row r="13" spans="2:9" ht="15.75" x14ac:dyDescent="0.2">
      <c r="B13" s="81" t="s">
        <v>268</v>
      </c>
      <c r="C13" s="82"/>
      <c r="D13" s="60">
        <f>D12+D9</f>
        <v>16</v>
      </c>
      <c r="E13" s="60">
        <f>E12+E9</f>
        <v>12696348</v>
      </c>
      <c r="F13" s="60">
        <f>F12+F9</f>
        <v>29192696</v>
      </c>
    </row>
    <row r="14" spans="2:9" ht="18" x14ac:dyDescent="0.2">
      <c r="B14" s="56"/>
      <c r="C14" s="84" t="s">
        <v>279</v>
      </c>
      <c r="D14" s="84"/>
      <c r="E14" s="56"/>
      <c r="F14" s="56"/>
    </row>
    <row r="15" spans="2:9" ht="15" x14ac:dyDescent="0.2">
      <c r="B15" s="57" t="s">
        <v>9</v>
      </c>
      <c r="C15" s="58" t="s">
        <v>10</v>
      </c>
      <c r="D15" s="59" t="s">
        <v>273</v>
      </c>
      <c r="E15" s="58" t="s">
        <v>274</v>
      </c>
      <c r="F15" s="58" t="s">
        <v>275</v>
      </c>
    </row>
    <row r="16" spans="2:9" ht="15.75" x14ac:dyDescent="0.2">
      <c r="B16" s="85" t="s">
        <v>280</v>
      </c>
      <c r="C16" s="86"/>
      <c r="D16" s="86"/>
      <c r="E16" s="86"/>
      <c r="F16" s="87"/>
    </row>
    <row r="17" spans="2:6" x14ac:dyDescent="0.2">
      <c r="B17" s="60" t="s">
        <v>281</v>
      </c>
      <c r="C17" s="61" t="s">
        <v>168</v>
      </c>
      <c r="D17" s="61">
        <v>11</v>
      </c>
      <c r="E17" s="61">
        <v>84250000</v>
      </c>
      <c r="F17" s="60">
        <v>26117500</v>
      </c>
    </row>
    <row r="18" spans="2:6" x14ac:dyDescent="0.2">
      <c r="B18" s="60" t="s">
        <v>282</v>
      </c>
      <c r="C18" s="61" t="s">
        <v>45</v>
      </c>
      <c r="D18" s="61">
        <v>3</v>
      </c>
      <c r="E18" s="61">
        <v>27893000</v>
      </c>
      <c r="F18" s="60">
        <v>8646830</v>
      </c>
    </row>
    <row r="19" spans="2:6" x14ac:dyDescent="0.2">
      <c r="B19" s="60" t="s">
        <v>82</v>
      </c>
      <c r="C19" s="61" t="s">
        <v>74</v>
      </c>
      <c r="D19" s="61">
        <v>7</v>
      </c>
      <c r="E19" s="61">
        <v>33900000</v>
      </c>
      <c r="F19" s="60">
        <v>11187000</v>
      </c>
    </row>
    <row r="20" spans="2:6" x14ac:dyDescent="0.2">
      <c r="B20" s="60" t="s">
        <v>98</v>
      </c>
      <c r="C20" s="61" t="s">
        <v>99</v>
      </c>
      <c r="D20" s="61">
        <v>4</v>
      </c>
      <c r="E20" s="61">
        <v>25000000</v>
      </c>
      <c r="F20" s="60">
        <v>27000000</v>
      </c>
    </row>
    <row r="21" spans="2:6" ht="15" x14ac:dyDescent="0.2">
      <c r="B21" s="62" t="s">
        <v>283</v>
      </c>
      <c r="C21" s="63"/>
      <c r="D21" s="60">
        <f>SUM(D17:D20)</f>
        <v>25</v>
      </c>
      <c r="E21" s="60">
        <f>SUM(E17:E20)</f>
        <v>171043000</v>
      </c>
      <c r="F21" s="60">
        <f>SUM(F17:F20)</f>
        <v>72951330</v>
      </c>
    </row>
    <row r="22" spans="2:6" ht="15.75" x14ac:dyDescent="0.2">
      <c r="B22" s="85" t="s">
        <v>23</v>
      </c>
      <c r="C22" s="86"/>
      <c r="D22" s="86"/>
      <c r="E22" s="86"/>
      <c r="F22" s="87"/>
    </row>
    <row r="23" spans="2:6" x14ac:dyDescent="0.2">
      <c r="B23" s="60" t="s">
        <v>62</v>
      </c>
      <c r="C23" s="61" t="s">
        <v>63</v>
      </c>
      <c r="D23" s="61">
        <v>9</v>
      </c>
      <c r="E23" s="61">
        <v>10000000</v>
      </c>
      <c r="F23" s="60">
        <v>6106582.2800000003</v>
      </c>
    </row>
    <row r="24" spans="2:6" ht="15" x14ac:dyDescent="0.2">
      <c r="B24" s="62" t="s">
        <v>276</v>
      </c>
      <c r="C24" s="63"/>
      <c r="D24" s="60">
        <f>SUM(D23)</f>
        <v>9</v>
      </c>
      <c r="E24" s="60">
        <f>SUM(E23)</f>
        <v>10000000</v>
      </c>
      <c r="F24" s="60">
        <f>SUM(F23)</f>
        <v>6106582.2800000003</v>
      </c>
    </row>
    <row r="25" spans="2:6" ht="15.75" x14ac:dyDescent="0.2">
      <c r="B25" s="85" t="s">
        <v>277</v>
      </c>
      <c r="C25" s="86"/>
      <c r="D25" s="86"/>
      <c r="E25" s="86"/>
      <c r="F25" s="87"/>
    </row>
    <row r="26" spans="2:6" x14ac:dyDescent="0.2">
      <c r="B26" s="60" t="s">
        <v>196</v>
      </c>
      <c r="C26" s="61" t="s">
        <v>195</v>
      </c>
      <c r="D26" s="60">
        <v>9</v>
      </c>
      <c r="E26" s="60">
        <v>1300000</v>
      </c>
      <c r="F26" s="60">
        <v>12605000</v>
      </c>
    </row>
    <row r="27" spans="2:6" x14ac:dyDescent="0.2">
      <c r="B27" s="60" t="s">
        <v>73</v>
      </c>
      <c r="C27" s="61" t="s">
        <v>72</v>
      </c>
      <c r="D27" s="60">
        <v>1</v>
      </c>
      <c r="E27" s="60">
        <v>25000</v>
      </c>
      <c r="F27" s="60">
        <v>633750</v>
      </c>
    </row>
    <row r="28" spans="2:6" ht="15" x14ac:dyDescent="0.2">
      <c r="B28" s="62" t="s">
        <v>278</v>
      </c>
      <c r="C28" s="63"/>
      <c r="D28" s="60">
        <f>SUM(D26:D27)</f>
        <v>10</v>
      </c>
      <c r="E28" s="60">
        <f>SUM(E26:E27)</f>
        <v>1325000</v>
      </c>
      <c r="F28" s="60">
        <f>SUM(F26:F27)</f>
        <v>13238750</v>
      </c>
    </row>
    <row r="29" spans="2:6" ht="15.75" x14ac:dyDescent="0.2">
      <c r="B29" s="85" t="s">
        <v>115</v>
      </c>
      <c r="C29" s="86"/>
      <c r="D29" s="86"/>
      <c r="E29" s="86"/>
      <c r="F29" s="87"/>
    </row>
    <row r="30" spans="2:6" x14ac:dyDescent="0.2">
      <c r="B30" s="60" t="s">
        <v>284</v>
      </c>
      <c r="C30" s="60" t="s">
        <v>153</v>
      </c>
      <c r="D30" s="60">
        <v>1</v>
      </c>
      <c r="E30" s="60">
        <v>851000</v>
      </c>
      <c r="F30" s="60">
        <v>3999700</v>
      </c>
    </row>
    <row r="31" spans="2:6" ht="15" x14ac:dyDescent="0.2">
      <c r="B31" s="62" t="s">
        <v>285</v>
      </c>
      <c r="C31" s="63"/>
      <c r="D31" s="60">
        <f>SUM(D30)</f>
        <v>1</v>
      </c>
      <c r="E31" s="60">
        <f>SUM(E30)</f>
        <v>851000</v>
      </c>
      <c r="F31" s="60">
        <f>SUM(F30)</f>
        <v>3999700</v>
      </c>
    </row>
    <row r="32" spans="2:6" ht="15.75" x14ac:dyDescent="0.2">
      <c r="B32" s="81" t="s">
        <v>268</v>
      </c>
      <c r="C32" s="82"/>
      <c r="D32" s="60">
        <f>D31+D28+D24+D21</f>
        <v>45</v>
      </c>
      <c r="E32" s="60">
        <f>E31+E28+E24+E21</f>
        <v>183219000</v>
      </c>
      <c r="F32" s="60">
        <f>F31+F28+F24+F21</f>
        <v>96296362.280000001</v>
      </c>
    </row>
  </sheetData>
  <mergeCells count="12">
    <mergeCell ref="B32:C32"/>
    <mergeCell ref="B1:E1"/>
    <mergeCell ref="B2:F2"/>
    <mergeCell ref="C5:D5"/>
    <mergeCell ref="B7:F7"/>
    <mergeCell ref="B10:F10"/>
    <mergeCell ref="B13:C13"/>
    <mergeCell ref="C14:D14"/>
    <mergeCell ref="B16:F16"/>
    <mergeCell ref="B22:F22"/>
    <mergeCell ref="B25:F25"/>
    <mergeCell ref="B29:F29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workbookViewId="0">
      <selection activeCell="B1" sqref="B1:G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23.5" customWidth="1"/>
    <col min="6" max="6" width="7.75" customWidth="1"/>
    <col min="7" max="7" width="8.875" customWidth="1"/>
    <col min="8" max="8" width="7.375" customWidth="1"/>
    <col min="9" max="10" width="8.125" style="17"/>
  </cols>
  <sheetData>
    <row r="1" spans="2:13" ht="24" customHeight="1" x14ac:dyDescent="0.2">
      <c r="B1" s="91" t="s">
        <v>260</v>
      </c>
      <c r="C1" s="91"/>
      <c r="D1" s="91"/>
      <c r="E1" s="91"/>
      <c r="F1" s="91"/>
      <c r="G1" s="91"/>
    </row>
    <row r="2" spans="2:13" ht="52.5" customHeight="1" x14ac:dyDescent="0.2">
      <c r="B2" s="1" t="s">
        <v>9</v>
      </c>
      <c r="C2" s="1" t="s">
        <v>10</v>
      </c>
      <c r="D2" s="1" t="s">
        <v>30</v>
      </c>
      <c r="E2" s="1" t="s">
        <v>31</v>
      </c>
      <c r="F2" s="1" t="s">
        <v>32</v>
      </c>
      <c r="G2" s="1" t="s">
        <v>33</v>
      </c>
      <c r="H2" s="17"/>
      <c r="K2" s="17"/>
      <c r="L2" s="17"/>
      <c r="M2" s="17"/>
    </row>
    <row r="3" spans="2:13" s="17" customFormat="1" ht="15" customHeight="1" x14ac:dyDescent="0.2">
      <c r="B3" s="88" t="s">
        <v>50</v>
      </c>
      <c r="C3" s="89"/>
      <c r="D3" s="89"/>
      <c r="E3" s="89"/>
      <c r="F3" s="89"/>
      <c r="G3" s="90"/>
    </row>
    <row r="4" spans="2:13" s="17" customFormat="1" ht="15.75" customHeight="1" x14ac:dyDescent="0.2">
      <c r="B4" s="7" t="s">
        <v>80</v>
      </c>
      <c r="C4" s="7" t="s">
        <v>81</v>
      </c>
      <c r="D4" s="13">
        <v>0.3</v>
      </c>
      <c r="E4" s="10" t="s">
        <v>35</v>
      </c>
      <c r="F4" s="11" t="s">
        <v>29</v>
      </c>
      <c r="G4" s="11" t="s">
        <v>29</v>
      </c>
    </row>
    <row r="5" spans="2:13" s="17" customFormat="1" ht="15.75" customHeight="1" x14ac:dyDescent="0.2">
      <c r="B5" s="7" t="s">
        <v>154</v>
      </c>
      <c r="C5" s="7" t="s">
        <v>155</v>
      </c>
      <c r="D5" s="13">
        <v>0.52</v>
      </c>
      <c r="E5" s="10" t="s">
        <v>35</v>
      </c>
      <c r="F5" s="11" t="s">
        <v>29</v>
      </c>
      <c r="G5" s="11" t="s">
        <v>29</v>
      </c>
    </row>
    <row r="6" spans="2:13" s="17" customFormat="1" ht="15.75" customHeight="1" x14ac:dyDescent="0.2">
      <c r="B6" s="7" t="s">
        <v>124</v>
      </c>
      <c r="C6" s="7" t="s">
        <v>125</v>
      </c>
      <c r="D6" s="13">
        <v>0.26</v>
      </c>
      <c r="E6" s="10" t="s">
        <v>35</v>
      </c>
      <c r="F6" s="11" t="s">
        <v>29</v>
      </c>
      <c r="G6" s="11" t="s">
        <v>29</v>
      </c>
    </row>
    <row r="7" spans="2:13" s="17" customFormat="1" ht="15.75" customHeight="1" x14ac:dyDescent="0.2">
      <c r="B7" s="7" t="s">
        <v>122</v>
      </c>
      <c r="C7" s="7" t="s">
        <v>123</v>
      </c>
      <c r="D7" s="13">
        <v>1</v>
      </c>
      <c r="E7" s="10" t="s">
        <v>35</v>
      </c>
      <c r="F7" s="11" t="s">
        <v>29</v>
      </c>
      <c r="G7" s="11" t="s">
        <v>29</v>
      </c>
    </row>
    <row r="8" spans="2:13" s="17" customFormat="1" ht="15" customHeight="1" x14ac:dyDescent="0.2">
      <c r="B8" s="88" t="s">
        <v>48</v>
      </c>
      <c r="C8" s="89"/>
      <c r="D8" s="89"/>
      <c r="E8" s="89"/>
      <c r="F8" s="89"/>
      <c r="G8" s="90"/>
    </row>
    <row r="9" spans="2:13" s="17" customFormat="1" ht="15" customHeight="1" x14ac:dyDescent="0.2">
      <c r="B9" s="7" t="s">
        <v>197</v>
      </c>
      <c r="C9" s="7" t="s">
        <v>198</v>
      </c>
      <c r="D9" s="13">
        <v>0.33</v>
      </c>
      <c r="E9" s="10" t="s">
        <v>35</v>
      </c>
      <c r="F9" s="11" t="s">
        <v>29</v>
      </c>
      <c r="G9" s="11" t="s">
        <v>29</v>
      </c>
    </row>
    <row r="10" spans="2:13" s="17" customFormat="1" ht="15" customHeight="1" x14ac:dyDescent="0.2">
      <c r="B10" s="7" t="s">
        <v>75</v>
      </c>
      <c r="C10" s="7" t="s">
        <v>76</v>
      </c>
      <c r="D10" s="13">
        <v>0.57999999999999996</v>
      </c>
      <c r="E10" s="10" t="s">
        <v>35</v>
      </c>
      <c r="F10" s="11" t="s">
        <v>29</v>
      </c>
      <c r="G10" s="11" t="s">
        <v>29</v>
      </c>
    </row>
    <row r="11" spans="2:13" s="17" customFormat="1" ht="15" customHeight="1" x14ac:dyDescent="0.2">
      <c r="B11" s="7" t="s">
        <v>249</v>
      </c>
      <c r="C11" s="7" t="s">
        <v>250</v>
      </c>
      <c r="D11" s="13">
        <v>0.94</v>
      </c>
      <c r="E11" s="10" t="s">
        <v>35</v>
      </c>
      <c r="F11" s="11" t="s">
        <v>29</v>
      </c>
      <c r="G11" s="11" t="s">
        <v>29</v>
      </c>
    </row>
    <row r="12" spans="2:13" s="17" customFormat="1" ht="15" customHeight="1" x14ac:dyDescent="0.2">
      <c r="B12" s="88" t="s">
        <v>28</v>
      </c>
      <c r="C12" s="89"/>
      <c r="D12" s="89"/>
      <c r="E12" s="89"/>
      <c r="F12" s="89"/>
      <c r="G12" s="90"/>
    </row>
    <row r="13" spans="2:13" s="17" customFormat="1" ht="15" customHeight="1" x14ac:dyDescent="0.2">
      <c r="B13" s="51" t="s">
        <v>245</v>
      </c>
      <c r="C13" s="7" t="s">
        <v>246</v>
      </c>
      <c r="D13" s="13">
        <v>0.89</v>
      </c>
      <c r="E13" s="10" t="s">
        <v>35</v>
      </c>
      <c r="F13" s="11" t="s">
        <v>29</v>
      </c>
      <c r="G13" s="11" t="s">
        <v>29</v>
      </c>
    </row>
    <row r="14" spans="2:13" s="17" customFormat="1" ht="15" customHeight="1" x14ac:dyDescent="0.2">
      <c r="B14" s="7" t="s">
        <v>165</v>
      </c>
      <c r="C14" s="7" t="s">
        <v>166</v>
      </c>
      <c r="D14" s="13">
        <v>0.46</v>
      </c>
      <c r="E14" s="10" t="s">
        <v>35</v>
      </c>
      <c r="F14" s="11" t="s">
        <v>29</v>
      </c>
      <c r="G14" s="11" t="s">
        <v>29</v>
      </c>
    </row>
    <row r="15" spans="2:13" s="17" customFormat="1" ht="15" customHeight="1" x14ac:dyDescent="0.2">
      <c r="B15" s="88" t="s">
        <v>21</v>
      </c>
      <c r="C15" s="89"/>
      <c r="D15" s="89"/>
      <c r="E15" s="89"/>
      <c r="F15" s="89"/>
      <c r="G15" s="90"/>
    </row>
    <row r="16" spans="2:13" s="17" customFormat="1" ht="15" customHeight="1" x14ac:dyDescent="0.2">
      <c r="B16" s="7" t="s">
        <v>77</v>
      </c>
      <c r="C16" s="7" t="s">
        <v>78</v>
      </c>
      <c r="D16" s="13">
        <v>2.61</v>
      </c>
      <c r="E16" s="10" t="s">
        <v>35</v>
      </c>
      <c r="F16" s="11" t="s">
        <v>29</v>
      </c>
      <c r="G16" s="11" t="s">
        <v>29</v>
      </c>
    </row>
    <row r="17" spans="2:7" s="17" customFormat="1" ht="15" customHeight="1" x14ac:dyDescent="0.2">
      <c r="B17" s="7" t="s">
        <v>158</v>
      </c>
      <c r="C17" s="7" t="s">
        <v>159</v>
      </c>
      <c r="D17" s="13">
        <v>0.72</v>
      </c>
      <c r="E17" s="10" t="s">
        <v>35</v>
      </c>
      <c r="F17" s="11" t="s">
        <v>29</v>
      </c>
      <c r="G17" s="11" t="s">
        <v>29</v>
      </c>
    </row>
    <row r="18" spans="2:7" s="17" customFormat="1" ht="15" customHeight="1" x14ac:dyDescent="0.2">
      <c r="B18" s="88" t="s">
        <v>23</v>
      </c>
      <c r="C18" s="89"/>
      <c r="D18" s="89"/>
      <c r="E18" s="89"/>
      <c r="F18" s="89"/>
      <c r="G18" s="90"/>
    </row>
    <row r="19" spans="2:7" s="17" customFormat="1" ht="15" customHeight="1" x14ac:dyDescent="0.2">
      <c r="B19" s="7" t="s">
        <v>105</v>
      </c>
      <c r="C19" s="7" t="s">
        <v>106</v>
      </c>
      <c r="D19" s="13">
        <v>0.3</v>
      </c>
      <c r="E19" s="10" t="s">
        <v>35</v>
      </c>
      <c r="F19" s="11" t="s">
        <v>29</v>
      </c>
      <c r="G19" s="11" t="s">
        <v>29</v>
      </c>
    </row>
    <row r="20" spans="2:7" s="17" customFormat="1" ht="15" customHeight="1" x14ac:dyDescent="0.2">
      <c r="B20" s="7" t="s">
        <v>200</v>
      </c>
      <c r="C20" s="7" t="s">
        <v>201</v>
      </c>
      <c r="D20" s="13">
        <v>0.48</v>
      </c>
      <c r="E20" s="10" t="s">
        <v>35</v>
      </c>
      <c r="F20" s="11" t="s">
        <v>29</v>
      </c>
      <c r="G20" s="11" t="s">
        <v>29</v>
      </c>
    </row>
    <row r="21" spans="2:7" s="17" customFormat="1" ht="15" customHeight="1" x14ac:dyDescent="0.2">
      <c r="B21" s="7" t="s">
        <v>211</v>
      </c>
      <c r="C21" s="7" t="s">
        <v>210</v>
      </c>
      <c r="D21" s="13">
        <v>1.26</v>
      </c>
      <c r="E21" s="10" t="s">
        <v>35</v>
      </c>
      <c r="F21" s="11" t="s">
        <v>29</v>
      </c>
      <c r="G21" s="11" t="s">
        <v>29</v>
      </c>
    </row>
    <row r="22" spans="2:7" s="17" customFormat="1" ht="15" customHeight="1" x14ac:dyDescent="0.2">
      <c r="B22" s="7" t="s">
        <v>37</v>
      </c>
      <c r="C22" s="7" t="s">
        <v>43</v>
      </c>
      <c r="D22" s="13">
        <v>1.3</v>
      </c>
      <c r="E22" s="10" t="s">
        <v>35</v>
      </c>
      <c r="F22" s="11" t="s">
        <v>29</v>
      </c>
      <c r="G22" s="11" t="s">
        <v>29</v>
      </c>
    </row>
    <row r="23" spans="2:7" s="17" customFormat="1" ht="15" customHeight="1" x14ac:dyDescent="0.2">
      <c r="B23" s="7" t="s">
        <v>137</v>
      </c>
      <c r="C23" s="7" t="s">
        <v>138</v>
      </c>
      <c r="D23" s="13">
        <v>0.55000000000000004</v>
      </c>
      <c r="E23" s="10" t="s">
        <v>35</v>
      </c>
      <c r="F23" s="11" t="s">
        <v>29</v>
      </c>
      <c r="G23" s="11" t="s">
        <v>29</v>
      </c>
    </row>
    <row r="24" spans="2:7" s="17" customFormat="1" ht="15" customHeight="1" x14ac:dyDescent="0.2">
      <c r="B24" s="7" t="s">
        <v>143</v>
      </c>
      <c r="C24" s="7" t="s">
        <v>146</v>
      </c>
      <c r="D24" s="13">
        <v>0.6</v>
      </c>
      <c r="E24" s="10" t="s">
        <v>35</v>
      </c>
      <c r="F24" s="11" t="s">
        <v>29</v>
      </c>
      <c r="G24" s="11" t="s">
        <v>29</v>
      </c>
    </row>
    <row r="25" spans="2:7" s="17" customFormat="1" ht="15" customHeight="1" x14ac:dyDescent="0.2">
      <c r="B25" s="7" t="s">
        <v>230</v>
      </c>
      <c r="C25" s="7" t="s">
        <v>229</v>
      </c>
      <c r="D25" s="13">
        <v>0.26</v>
      </c>
      <c r="E25" s="10" t="s">
        <v>35</v>
      </c>
      <c r="F25" s="11" t="s">
        <v>29</v>
      </c>
      <c r="G25" s="11" t="s">
        <v>29</v>
      </c>
    </row>
    <row r="26" spans="2:7" s="17" customFormat="1" ht="15" customHeight="1" x14ac:dyDescent="0.2">
      <c r="B26" s="7" t="s">
        <v>203</v>
      </c>
      <c r="C26" s="7" t="s">
        <v>202</v>
      </c>
      <c r="D26" s="13">
        <v>6.4</v>
      </c>
      <c r="E26" s="10" t="s">
        <v>35</v>
      </c>
      <c r="F26" s="11" t="s">
        <v>29</v>
      </c>
      <c r="G26" s="11" t="s">
        <v>29</v>
      </c>
    </row>
    <row r="27" spans="2:7" s="17" customFormat="1" ht="15" customHeight="1" x14ac:dyDescent="0.2">
      <c r="B27" s="7" t="s">
        <v>126</v>
      </c>
      <c r="C27" s="7" t="s">
        <v>127</v>
      </c>
      <c r="D27" s="13">
        <v>4.55</v>
      </c>
      <c r="E27" s="10" t="s">
        <v>35</v>
      </c>
      <c r="F27" s="11" t="s">
        <v>29</v>
      </c>
      <c r="G27" s="11" t="s">
        <v>29</v>
      </c>
    </row>
    <row r="28" spans="2:7" s="17" customFormat="1" ht="15" customHeight="1" x14ac:dyDescent="0.2">
      <c r="B28" s="88" t="s">
        <v>25</v>
      </c>
      <c r="C28" s="89"/>
      <c r="D28" s="89"/>
      <c r="E28" s="89"/>
      <c r="F28" s="89"/>
      <c r="G28" s="90"/>
    </row>
    <row r="29" spans="2:7" s="17" customFormat="1" ht="15" customHeight="1" x14ac:dyDescent="0.2">
      <c r="B29" s="7" t="s">
        <v>139</v>
      </c>
      <c r="C29" s="7" t="s">
        <v>140</v>
      </c>
      <c r="D29" s="13">
        <v>1.75</v>
      </c>
      <c r="E29" s="10" t="s">
        <v>35</v>
      </c>
      <c r="F29" s="11" t="s">
        <v>29</v>
      </c>
      <c r="G29" s="11" t="s">
        <v>29</v>
      </c>
    </row>
    <row r="30" spans="2:7" s="17" customFormat="1" ht="15" customHeight="1" x14ac:dyDescent="0.2">
      <c r="B30" s="7" t="s">
        <v>163</v>
      </c>
      <c r="C30" s="7" t="s">
        <v>164</v>
      </c>
      <c r="D30" s="13">
        <v>14</v>
      </c>
      <c r="E30" s="10" t="s">
        <v>35</v>
      </c>
      <c r="F30" s="11" t="s">
        <v>29</v>
      </c>
      <c r="G30" s="11" t="s">
        <v>29</v>
      </c>
    </row>
    <row r="31" spans="2:7" s="17" customFormat="1" ht="15" customHeight="1" x14ac:dyDescent="0.2">
      <c r="B31" s="7" t="s">
        <v>191</v>
      </c>
      <c r="C31" s="7" t="s">
        <v>192</v>
      </c>
      <c r="D31" s="13">
        <v>16.75</v>
      </c>
      <c r="E31" s="10" t="s">
        <v>35</v>
      </c>
      <c r="F31" s="11" t="s">
        <v>29</v>
      </c>
      <c r="G31" s="11" t="s">
        <v>29</v>
      </c>
    </row>
    <row r="32" spans="2:7" s="17" customFormat="1" ht="15" customHeight="1" x14ac:dyDescent="0.2">
      <c r="B32" s="7" t="s">
        <v>233</v>
      </c>
      <c r="C32" s="7" t="s">
        <v>234</v>
      </c>
      <c r="D32" s="13">
        <v>4.5</v>
      </c>
      <c r="E32" s="10" t="s">
        <v>35</v>
      </c>
      <c r="F32" s="11" t="s">
        <v>29</v>
      </c>
      <c r="G32" s="11" t="s">
        <v>29</v>
      </c>
    </row>
    <row r="33" spans="2:8" s="17" customFormat="1" ht="15" customHeight="1" x14ac:dyDescent="0.2">
      <c r="B33" s="7" t="s">
        <v>221</v>
      </c>
      <c r="C33" s="7" t="s">
        <v>220</v>
      </c>
      <c r="D33" s="13">
        <v>8</v>
      </c>
      <c r="E33" s="10" t="s">
        <v>35</v>
      </c>
      <c r="F33" s="11" t="s">
        <v>29</v>
      </c>
      <c r="G33" s="11" t="s">
        <v>29</v>
      </c>
    </row>
    <row r="34" spans="2:8" s="17" customFormat="1" ht="15" customHeight="1" x14ac:dyDescent="0.2">
      <c r="B34" s="88" t="s">
        <v>41</v>
      </c>
      <c r="C34" s="89"/>
      <c r="D34" s="89"/>
      <c r="E34" s="89"/>
      <c r="F34" s="89"/>
      <c r="G34" s="90"/>
    </row>
    <row r="35" spans="2:8" s="17" customFormat="1" ht="15" customHeight="1" x14ac:dyDescent="0.2">
      <c r="B35" s="7" t="s">
        <v>68</v>
      </c>
      <c r="C35" s="7" t="s">
        <v>69</v>
      </c>
      <c r="D35" s="13">
        <v>6.66</v>
      </c>
      <c r="E35" s="10" t="s">
        <v>35</v>
      </c>
      <c r="F35" s="11" t="s">
        <v>29</v>
      </c>
      <c r="G35" s="11" t="s">
        <v>29</v>
      </c>
    </row>
    <row r="36" spans="2:8" s="17" customFormat="1" ht="15" customHeight="1" x14ac:dyDescent="0.2">
      <c r="B36" s="7" t="s">
        <v>141</v>
      </c>
      <c r="C36" s="7" t="s">
        <v>142</v>
      </c>
      <c r="D36" s="13">
        <v>2.6</v>
      </c>
      <c r="E36" s="10" t="s">
        <v>35</v>
      </c>
      <c r="F36" s="11" t="s">
        <v>29</v>
      </c>
      <c r="G36" s="11" t="s">
        <v>29</v>
      </c>
    </row>
    <row r="37" spans="2:8" s="17" customFormat="1" ht="15" customHeight="1" x14ac:dyDescent="0.2">
      <c r="B37" s="7" t="s">
        <v>85</v>
      </c>
      <c r="C37" s="7" t="s">
        <v>86</v>
      </c>
      <c r="D37" s="13">
        <v>7.3</v>
      </c>
      <c r="E37" s="10" t="s">
        <v>35</v>
      </c>
      <c r="F37" s="11" t="s">
        <v>29</v>
      </c>
      <c r="G37" s="11" t="s">
        <v>29</v>
      </c>
    </row>
    <row r="38" spans="2:8" s="17" customFormat="1" ht="53.25" customHeight="1" x14ac:dyDescent="0.2">
      <c r="B38" s="7" t="s">
        <v>9</v>
      </c>
      <c r="C38" s="12" t="s">
        <v>10</v>
      </c>
      <c r="D38" s="1" t="s">
        <v>30</v>
      </c>
      <c r="E38" s="10" t="s">
        <v>31</v>
      </c>
      <c r="F38" s="1" t="s">
        <v>32</v>
      </c>
      <c r="G38" s="1" t="s">
        <v>33</v>
      </c>
      <c r="H38"/>
    </row>
    <row r="39" spans="2:8" s="17" customFormat="1" ht="15" customHeight="1" x14ac:dyDescent="0.2">
      <c r="B39" s="88" t="s">
        <v>50</v>
      </c>
      <c r="C39" s="89"/>
      <c r="D39" s="89"/>
      <c r="E39" s="89"/>
      <c r="F39" s="89"/>
      <c r="G39" s="90"/>
    </row>
    <row r="40" spans="2:8" s="17" customFormat="1" ht="15" customHeight="1" x14ac:dyDescent="0.2">
      <c r="B40" s="7" t="s">
        <v>235</v>
      </c>
      <c r="C40" s="7" t="s">
        <v>236</v>
      </c>
      <c r="D40" s="13">
        <v>0.7</v>
      </c>
      <c r="E40" s="10" t="s">
        <v>35</v>
      </c>
      <c r="F40" s="11" t="s">
        <v>29</v>
      </c>
      <c r="G40" s="11" t="s">
        <v>29</v>
      </c>
    </row>
    <row r="41" spans="2:8" s="17" customFormat="1" ht="16.5" customHeight="1" x14ac:dyDescent="0.2">
      <c r="B41" s="88" t="s">
        <v>48</v>
      </c>
      <c r="C41" s="89"/>
      <c r="D41" s="89"/>
      <c r="E41" s="89"/>
      <c r="F41" s="89"/>
      <c r="G41" s="90"/>
      <c r="H41"/>
    </row>
    <row r="42" spans="2:8" s="17" customFormat="1" ht="16.5" customHeight="1" x14ac:dyDescent="0.2">
      <c r="B42" s="7" t="s">
        <v>46</v>
      </c>
      <c r="C42" s="12" t="s">
        <v>47</v>
      </c>
      <c r="D42" s="13">
        <v>0.64</v>
      </c>
      <c r="E42" s="10" t="s">
        <v>35</v>
      </c>
      <c r="F42" s="31" t="s">
        <v>29</v>
      </c>
      <c r="G42" s="11" t="s">
        <v>29</v>
      </c>
      <c r="H42"/>
    </row>
    <row r="43" spans="2:8" s="17" customFormat="1" ht="15" customHeight="1" x14ac:dyDescent="0.2">
      <c r="B43" s="88" t="s">
        <v>28</v>
      </c>
      <c r="C43" s="89"/>
      <c r="D43" s="89"/>
      <c r="E43" s="89"/>
      <c r="F43" s="89"/>
      <c r="G43" s="90"/>
      <c r="H43"/>
    </row>
    <row r="44" spans="2:8" s="17" customFormat="1" ht="13.5" customHeight="1" x14ac:dyDescent="0.2">
      <c r="B44" s="7" t="s">
        <v>149</v>
      </c>
      <c r="C44" s="12" t="s">
        <v>150</v>
      </c>
      <c r="D44" s="13">
        <v>1</v>
      </c>
      <c r="E44" s="10" t="s">
        <v>35</v>
      </c>
      <c r="F44" s="31" t="s">
        <v>29</v>
      </c>
      <c r="G44" s="11" t="s">
        <v>29</v>
      </c>
    </row>
    <row r="45" spans="2:8" s="17" customFormat="1" ht="13.5" customHeight="1" x14ac:dyDescent="0.2">
      <c r="B45" s="7" t="s">
        <v>64</v>
      </c>
      <c r="C45" s="7" t="s">
        <v>65</v>
      </c>
      <c r="D45" s="13">
        <v>1.4</v>
      </c>
      <c r="E45" s="10" t="s">
        <v>35</v>
      </c>
      <c r="F45" s="31" t="s">
        <v>29</v>
      </c>
      <c r="G45" s="11" t="s">
        <v>29</v>
      </c>
    </row>
    <row r="46" spans="2:8" s="17" customFormat="1" ht="13.5" customHeight="1" x14ac:dyDescent="0.2">
      <c r="B46" s="7" t="s">
        <v>214</v>
      </c>
      <c r="C46" s="7" t="s">
        <v>215</v>
      </c>
      <c r="D46" s="13">
        <v>0.2</v>
      </c>
      <c r="E46" s="10" t="s">
        <v>35</v>
      </c>
      <c r="F46" s="31" t="s">
        <v>29</v>
      </c>
      <c r="G46" s="11" t="s">
        <v>29</v>
      </c>
    </row>
    <row r="47" spans="2:8" s="17" customFormat="1" ht="13.5" customHeight="1" x14ac:dyDescent="0.2">
      <c r="B47" s="7" t="s">
        <v>193</v>
      </c>
      <c r="C47" s="7" t="s">
        <v>194</v>
      </c>
      <c r="D47" s="13">
        <v>0.72</v>
      </c>
      <c r="E47" s="10" t="s">
        <v>35</v>
      </c>
      <c r="F47" s="31" t="s">
        <v>29</v>
      </c>
      <c r="G47" s="11" t="s">
        <v>29</v>
      </c>
    </row>
    <row r="48" spans="2:8" s="17" customFormat="1" ht="15" customHeight="1" x14ac:dyDescent="0.2">
      <c r="B48" s="88" t="s">
        <v>102</v>
      </c>
      <c r="C48" s="89"/>
      <c r="D48" s="89"/>
      <c r="E48" s="89"/>
      <c r="F48" s="89"/>
      <c r="G48" s="90"/>
      <c r="H48"/>
    </row>
    <row r="49" spans="2:8" s="17" customFormat="1" ht="15" customHeight="1" x14ac:dyDescent="0.2">
      <c r="B49" s="7" t="s">
        <v>119</v>
      </c>
      <c r="C49" s="12" t="s">
        <v>120</v>
      </c>
      <c r="D49" s="13">
        <v>1</v>
      </c>
      <c r="E49" s="10" t="s">
        <v>35</v>
      </c>
      <c r="F49" s="31" t="s">
        <v>29</v>
      </c>
      <c r="G49" s="11" t="s">
        <v>29</v>
      </c>
    </row>
    <row r="50" spans="2:8" s="17" customFormat="1" ht="15" customHeight="1" x14ac:dyDescent="0.2">
      <c r="B50" s="7" t="s">
        <v>59</v>
      </c>
      <c r="C50" s="12" t="s">
        <v>60</v>
      </c>
      <c r="D50" s="13" t="s">
        <v>29</v>
      </c>
      <c r="E50" s="10" t="s">
        <v>35</v>
      </c>
      <c r="F50" s="31" t="s">
        <v>29</v>
      </c>
      <c r="G50" s="11" t="s">
        <v>29</v>
      </c>
      <c r="H50"/>
    </row>
    <row r="51" spans="2:8" s="17" customFormat="1" ht="15" customHeight="1" x14ac:dyDescent="0.2">
      <c r="B51" s="7" t="s">
        <v>132</v>
      </c>
      <c r="C51" s="7" t="s">
        <v>133</v>
      </c>
      <c r="D51" s="13" t="s">
        <v>29</v>
      </c>
      <c r="E51" s="10" t="s">
        <v>35</v>
      </c>
      <c r="F51" s="31" t="s">
        <v>29</v>
      </c>
      <c r="G51" s="11" t="s">
        <v>29</v>
      </c>
    </row>
    <row r="52" spans="2:8" s="17" customFormat="1" ht="15" customHeight="1" x14ac:dyDescent="0.2">
      <c r="B52" s="7" t="s">
        <v>135</v>
      </c>
      <c r="C52" s="7" t="s">
        <v>136</v>
      </c>
      <c r="D52" s="13" t="s">
        <v>29</v>
      </c>
      <c r="E52" s="10" t="s">
        <v>35</v>
      </c>
      <c r="F52" s="31" t="s">
        <v>29</v>
      </c>
      <c r="G52" s="11" t="s">
        <v>29</v>
      </c>
    </row>
    <row r="53" spans="2:8" s="17" customFormat="1" ht="15" customHeight="1" x14ac:dyDescent="0.2">
      <c r="B53" s="7" t="s">
        <v>173</v>
      </c>
      <c r="C53" s="7" t="s">
        <v>174</v>
      </c>
      <c r="D53" s="13" t="s">
        <v>29</v>
      </c>
      <c r="E53" s="10" t="s">
        <v>35</v>
      </c>
      <c r="F53" s="31" t="s">
        <v>29</v>
      </c>
      <c r="G53" s="11" t="s">
        <v>29</v>
      </c>
    </row>
    <row r="54" spans="2:8" s="17" customFormat="1" ht="15" customHeight="1" x14ac:dyDescent="0.2">
      <c r="B54" s="7" t="s">
        <v>206</v>
      </c>
      <c r="C54" s="7" t="s">
        <v>207</v>
      </c>
      <c r="D54" s="13" t="s">
        <v>29</v>
      </c>
      <c r="E54" s="10" t="s">
        <v>35</v>
      </c>
      <c r="F54" s="31" t="s">
        <v>29</v>
      </c>
      <c r="G54" s="11" t="s">
        <v>29</v>
      </c>
    </row>
    <row r="55" spans="2:8" s="17" customFormat="1" ht="15" customHeight="1" x14ac:dyDescent="0.2">
      <c r="B55" s="7" t="s">
        <v>208</v>
      </c>
      <c r="C55" s="7" t="s">
        <v>209</v>
      </c>
      <c r="D55" s="13" t="s">
        <v>29</v>
      </c>
      <c r="E55" s="10" t="s">
        <v>35</v>
      </c>
      <c r="F55" s="31" t="s">
        <v>29</v>
      </c>
      <c r="G55" s="11" t="s">
        <v>29</v>
      </c>
    </row>
    <row r="56" spans="2:8" s="17" customFormat="1" ht="15" customHeight="1" x14ac:dyDescent="0.2">
      <c r="B56" s="7" t="s">
        <v>222</v>
      </c>
      <c r="C56" s="7" t="s">
        <v>223</v>
      </c>
      <c r="D56" s="13" t="s">
        <v>29</v>
      </c>
      <c r="E56" s="10" t="s">
        <v>35</v>
      </c>
      <c r="F56" s="31" t="s">
        <v>29</v>
      </c>
      <c r="G56" s="11" t="s">
        <v>29</v>
      </c>
    </row>
    <row r="57" spans="2:8" s="17" customFormat="1" ht="15" customHeight="1" x14ac:dyDescent="0.2">
      <c r="B57" s="7" t="s">
        <v>224</v>
      </c>
      <c r="C57" s="7" t="s">
        <v>184</v>
      </c>
      <c r="D57" s="13">
        <v>1</v>
      </c>
      <c r="E57" s="10" t="s">
        <v>35</v>
      </c>
      <c r="F57" s="31" t="s">
        <v>29</v>
      </c>
      <c r="G57" s="11" t="s">
        <v>29</v>
      </c>
    </row>
    <row r="58" spans="2:8" s="17" customFormat="1" ht="15" customHeight="1" x14ac:dyDescent="0.2">
      <c r="B58" s="88" t="s">
        <v>21</v>
      </c>
      <c r="C58" s="89"/>
      <c r="D58" s="89"/>
      <c r="E58" s="89"/>
      <c r="F58" s="89"/>
      <c r="G58" s="44"/>
    </row>
    <row r="59" spans="2:8" s="17" customFormat="1" ht="15" customHeight="1" x14ac:dyDescent="0.2">
      <c r="B59" s="7" t="s">
        <v>130</v>
      </c>
      <c r="C59" s="7" t="s">
        <v>131</v>
      </c>
      <c r="D59" s="13">
        <v>0.45</v>
      </c>
      <c r="E59" s="10" t="s">
        <v>35</v>
      </c>
      <c r="F59" s="31" t="s">
        <v>29</v>
      </c>
      <c r="G59" s="10" t="s">
        <v>29</v>
      </c>
    </row>
    <row r="60" spans="2:8" ht="15" x14ac:dyDescent="0.2">
      <c r="B60" s="88" t="s">
        <v>23</v>
      </c>
      <c r="C60" s="89"/>
      <c r="D60" s="89"/>
      <c r="E60" s="89"/>
      <c r="F60" s="89"/>
      <c r="G60" s="90"/>
    </row>
    <row r="61" spans="2:8" s="17" customFormat="1" ht="15" x14ac:dyDescent="0.2">
      <c r="B61" s="7" t="s">
        <v>57</v>
      </c>
      <c r="C61" s="7" t="s">
        <v>58</v>
      </c>
      <c r="D61" s="13">
        <v>77</v>
      </c>
      <c r="E61" s="10" t="s">
        <v>35</v>
      </c>
      <c r="F61" s="31" t="s">
        <v>29</v>
      </c>
      <c r="G61" s="11" t="s">
        <v>29</v>
      </c>
    </row>
    <row r="68" spans="2:7" x14ac:dyDescent="0.2">
      <c r="B68" s="17"/>
      <c r="C68" s="17"/>
      <c r="D68" s="17"/>
      <c r="E68" s="17"/>
      <c r="F68" s="17"/>
      <c r="G68" s="17"/>
    </row>
    <row r="69" spans="2:7" x14ac:dyDescent="0.2">
      <c r="B69" s="17"/>
      <c r="C69" s="17"/>
      <c r="D69" s="17"/>
      <c r="E69" s="17"/>
      <c r="F69" s="17"/>
      <c r="G69" s="17"/>
    </row>
    <row r="70" spans="2:7" x14ac:dyDescent="0.2">
      <c r="B70" s="17"/>
      <c r="C70" s="17"/>
      <c r="D70" s="17"/>
      <c r="E70" s="17"/>
      <c r="F70" s="17"/>
      <c r="G70" s="17"/>
    </row>
  </sheetData>
  <mergeCells count="14">
    <mergeCell ref="B60:G60"/>
    <mergeCell ref="B43:G43"/>
    <mergeCell ref="B48:G48"/>
    <mergeCell ref="B41:G41"/>
    <mergeCell ref="B1:G1"/>
    <mergeCell ref="B3:G3"/>
    <mergeCell ref="B18:G18"/>
    <mergeCell ref="B58:F58"/>
    <mergeCell ref="B12:G12"/>
    <mergeCell ref="B8:G8"/>
    <mergeCell ref="B39:G39"/>
    <mergeCell ref="B15:G15"/>
    <mergeCell ref="B28:G28"/>
    <mergeCell ref="B34:G34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A2" sqref="A2"/>
    </sheetView>
  </sheetViews>
  <sheetFormatPr defaultRowHeight="14.25" x14ac:dyDescent="0.2"/>
  <cols>
    <col min="1" max="1" width="37.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8" ht="24" customHeight="1" x14ac:dyDescent="0.25">
      <c r="A1" s="95" t="s">
        <v>261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8" ht="41.25" customHeight="1" x14ac:dyDescent="0.2">
      <c r="A2" s="6" t="s">
        <v>89</v>
      </c>
      <c r="B2" s="92" t="s">
        <v>181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8" ht="28.5" customHeight="1" x14ac:dyDescent="0.2">
      <c r="A3" s="6" t="s">
        <v>90</v>
      </c>
      <c r="B3" s="92" t="s">
        <v>183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8" ht="24.75" customHeight="1" x14ac:dyDescent="0.2">
      <c r="A4" s="6" t="s">
        <v>91</v>
      </c>
      <c r="B4" s="92" t="s">
        <v>179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8" ht="36" customHeight="1" x14ac:dyDescent="0.2">
      <c r="A5" s="6" t="s">
        <v>92</v>
      </c>
      <c r="B5" s="92" t="s">
        <v>176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36"/>
      <c r="O5" s="36"/>
      <c r="P5" s="36"/>
      <c r="Q5" s="36"/>
      <c r="R5" s="36"/>
    </row>
    <row r="6" spans="1:18" ht="26.25" customHeight="1" x14ac:dyDescent="0.2">
      <c r="A6" s="6" t="s">
        <v>189</v>
      </c>
      <c r="B6" s="92" t="s">
        <v>178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N6" s="37"/>
      <c r="O6" s="37"/>
      <c r="P6" s="37"/>
    </row>
    <row r="7" spans="1:18" ht="27.75" customHeight="1" x14ac:dyDescent="0.2">
      <c r="A7" s="6" t="s">
        <v>93</v>
      </c>
      <c r="B7" s="92" t="s">
        <v>177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8" ht="28.5" customHeight="1" x14ac:dyDescent="0.2">
      <c r="A8" s="6" t="s">
        <v>94</v>
      </c>
      <c r="B8" s="92" t="s">
        <v>175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8" ht="26.25" customHeight="1" x14ac:dyDescent="0.2">
      <c r="A9" s="6" t="s">
        <v>188</v>
      </c>
      <c r="B9" s="92" t="s">
        <v>182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8" ht="23.25" customHeight="1" x14ac:dyDescent="0.2">
      <c r="A10" s="6" t="s">
        <v>95</v>
      </c>
      <c r="B10" s="92" t="s">
        <v>96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8" ht="24" customHeight="1" x14ac:dyDescent="0.2">
      <c r="A11" s="6" t="s">
        <v>121</v>
      </c>
      <c r="B11" s="92" t="s">
        <v>97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8" ht="21.75" customHeight="1" x14ac:dyDescent="0.2">
      <c r="A12" s="6" t="s">
        <v>187</v>
      </c>
      <c r="B12" s="92" t="s">
        <v>180</v>
      </c>
      <c r="C12" s="93"/>
      <c r="D12" s="93"/>
      <c r="E12" s="93"/>
      <c r="F12" s="93"/>
      <c r="G12" s="93"/>
      <c r="H12" s="93"/>
      <c r="I12" s="93"/>
      <c r="J12" s="93"/>
      <c r="K12" s="46"/>
      <c r="L12" s="46"/>
      <c r="M12" s="46"/>
    </row>
    <row r="13" spans="1:18" ht="21.75" customHeight="1" x14ac:dyDescent="0.2">
      <c r="A13" s="6" t="s">
        <v>186</v>
      </c>
      <c r="B13" s="92" t="s">
        <v>160</v>
      </c>
      <c r="C13" s="93"/>
      <c r="D13" s="93"/>
      <c r="E13" s="93"/>
      <c r="F13" s="93"/>
      <c r="G13" s="93"/>
      <c r="H13" s="93"/>
      <c r="I13" s="93"/>
      <c r="J13" s="93"/>
      <c r="K13" s="46"/>
      <c r="L13" s="46"/>
      <c r="M13" s="46"/>
    </row>
    <row r="14" spans="1:18" ht="29.25" customHeight="1" x14ac:dyDescent="0.2">
      <c r="A14" s="6" t="s">
        <v>185</v>
      </c>
      <c r="B14" s="92" t="s">
        <v>190</v>
      </c>
      <c r="C14" s="93"/>
      <c r="D14" s="93"/>
      <c r="E14" s="93"/>
      <c r="F14" s="93"/>
      <c r="G14" s="93"/>
      <c r="H14" s="93"/>
      <c r="I14" s="93"/>
      <c r="J14" s="93"/>
      <c r="K14" s="46"/>
      <c r="L14" s="46"/>
      <c r="M14" s="46"/>
    </row>
    <row r="15" spans="1:18" ht="45.75" customHeight="1" x14ac:dyDescent="0.2">
      <c r="A15" s="6" t="s">
        <v>247</v>
      </c>
      <c r="B15" s="92" t="s">
        <v>256</v>
      </c>
      <c r="C15" s="93"/>
      <c r="D15" s="93"/>
      <c r="E15" s="93"/>
      <c r="F15" s="93"/>
      <c r="G15" s="93"/>
      <c r="H15" s="93"/>
      <c r="I15" s="93"/>
      <c r="J15" s="93"/>
    </row>
    <row r="16" spans="1:18" ht="41.25" customHeight="1" x14ac:dyDescent="0.2">
      <c r="A16" s="6" t="s">
        <v>248</v>
      </c>
      <c r="B16" s="92" t="s">
        <v>257</v>
      </c>
      <c r="C16" s="93"/>
      <c r="D16" s="93"/>
      <c r="E16" s="93"/>
      <c r="F16" s="93"/>
      <c r="G16" s="93"/>
      <c r="H16" s="93"/>
      <c r="I16" s="93"/>
      <c r="J16" s="93"/>
    </row>
    <row r="17" spans="1:10" ht="39.75" customHeight="1" x14ac:dyDescent="0.2">
      <c r="A17" s="6" t="s">
        <v>258</v>
      </c>
      <c r="B17" s="92" t="s">
        <v>259</v>
      </c>
      <c r="C17" s="93"/>
      <c r="D17" s="93"/>
      <c r="E17" s="93"/>
      <c r="F17" s="93"/>
      <c r="G17" s="93"/>
      <c r="H17" s="93"/>
      <c r="I17" s="93"/>
      <c r="J17" s="93"/>
    </row>
  </sheetData>
  <mergeCells count="17">
    <mergeCell ref="A1:L1"/>
    <mergeCell ref="B9:M9"/>
    <mergeCell ref="B10:M10"/>
    <mergeCell ref="B8:M8"/>
    <mergeCell ref="B2:M2"/>
    <mergeCell ref="B3:M3"/>
    <mergeCell ref="B5:M5"/>
    <mergeCell ref="B6:M6"/>
    <mergeCell ref="B4:M4"/>
    <mergeCell ref="B7:M7"/>
    <mergeCell ref="B12:J12"/>
    <mergeCell ref="B14:J14"/>
    <mergeCell ref="B13:J13"/>
    <mergeCell ref="B17:J17"/>
    <mergeCell ref="B11:M11"/>
    <mergeCell ref="B15:J15"/>
    <mergeCell ref="B16:J16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101" t="s">
        <v>262</v>
      </c>
      <c r="C1" s="101"/>
      <c r="D1" s="101"/>
      <c r="E1" s="101"/>
      <c r="F1" s="101"/>
      <c r="G1" s="101"/>
      <c r="H1" s="101"/>
      <c r="I1" s="101"/>
      <c r="J1" s="101"/>
      <c r="K1" s="101"/>
      <c r="N1" s="17"/>
      <c r="O1" s="17"/>
      <c r="P1" s="17"/>
    </row>
    <row r="2" spans="2:16" s="17" customFormat="1" ht="24.75" customHeight="1" x14ac:dyDescent="0.2">
      <c r="B2" s="102" t="s">
        <v>116</v>
      </c>
      <c r="C2" s="103"/>
      <c r="D2" s="103"/>
      <c r="E2" s="103"/>
      <c r="F2" s="103"/>
      <c r="G2" s="103"/>
      <c r="H2" s="103"/>
      <c r="I2" s="103"/>
      <c r="J2" s="103"/>
      <c r="K2" s="104"/>
    </row>
    <row r="3" spans="2:16" s="17" customFormat="1" ht="39" customHeight="1" x14ac:dyDescent="0.2">
      <c r="B3" s="52" t="s">
        <v>251</v>
      </c>
      <c r="C3" s="105" t="s">
        <v>252</v>
      </c>
      <c r="D3" s="105"/>
      <c r="E3" s="105"/>
      <c r="F3" s="105"/>
      <c r="G3" s="105"/>
      <c r="H3" s="105"/>
      <c r="I3" s="105"/>
      <c r="J3" s="105"/>
      <c r="K3" s="105"/>
    </row>
    <row r="4" spans="2:16" s="17" customFormat="1" ht="41.25" customHeight="1" x14ac:dyDescent="0.2">
      <c r="B4" s="52" t="s">
        <v>253</v>
      </c>
      <c r="C4" s="105" t="s">
        <v>255</v>
      </c>
      <c r="D4" s="105"/>
      <c r="E4" s="105"/>
      <c r="F4" s="105"/>
      <c r="G4" s="105"/>
      <c r="H4" s="105"/>
      <c r="I4" s="105"/>
      <c r="J4" s="105"/>
      <c r="K4" s="105"/>
    </row>
    <row r="5" spans="2:16" s="17" customFormat="1" ht="21.75" customHeight="1" x14ac:dyDescent="0.2">
      <c r="B5" s="100" t="s">
        <v>152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2:16" s="17" customFormat="1" ht="44.25" customHeight="1" x14ac:dyDescent="0.2">
      <c r="B6" s="50" t="s">
        <v>243</v>
      </c>
      <c r="C6" s="105" t="s">
        <v>254</v>
      </c>
      <c r="D6" s="105"/>
      <c r="E6" s="105"/>
      <c r="F6" s="105"/>
      <c r="G6" s="105"/>
      <c r="H6" s="105"/>
      <c r="I6" s="105"/>
      <c r="J6" s="105"/>
      <c r="K6" s="105"/>
    </row>
    <row r="7" spans="2:16" s="17" customFormat="1" ht="44.25" customHeight="1" x14ac:dyDescent="0.2">
      <c r="B7" s="49" t="s">
        <v>216</v>
      </c>
      <c r="C7" s="105" t="s">
        <v>217</v>
      </c>
      <c r="D7" s="105"/>
      <c r="E7" s="105"/>
      <c r="F7" s="105"/>
      <c r="G7" s="105"/>
      <c r="H7" s="105"/>
      <c r="I7" s="105"/>
      <c r="J7" s="105"/>
      <c r="K7" s="105"/>
    </row>
    <row r="8" spans="2:16" s="17" customFormat="1" ht="51" customHeight="1" x14ac:dyDescent="0.2">
      <c r="B8" s="47" t="s">
        <v>104</v>
      </c>
      <c r="C8" s="105" t="s">
        <v>199</v>
      </c>
      <c r="D8" s="105"/>
      <c r="E8" s="105"/>
      <c r="F8" s="105"/>
      <c r="G8" s="105"/>
      <c r="H8" s="105"/>
      <c r="I8" s="105"/>
      <c r="J8" s="105"/>
      <c r="K8" s="105"/>
    </row>
    <row r="9" spans="2:16" s="17" customFormat="1" ht="26.25" customHeight="1" x14ac:dyDescent="0.2">
      <c r="B9" s="100" t="s">
        <v>55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2:16" ht="52.5" customHeight="1" x14ac:dyDescent="0.2">
      <c r="B10" s="18" t="s">
        <v>104</v>
      </c>
      <c r="C10" s="97" t="s">
        <v>52</v>
      </c>
      <c r="D10" s="98"/>
      <c r="E10" s="98"/>
      <c r="F10" s="98"/>
      <c r="G10" s="98"/>
      <c r="H10" s="98"/>
      <c r="I10" s="98"/>
      <c r="J10" s="98"/>
      <c r="K10" s="99"/>
      <c r="L10" s="17"/>
      <c r="M10" s="17"/>
      <c r="N10" s="17"/>
      <c r="O10" s="17"/>
      <c r="P10" s="17"/>
    </row>
    <row r="11" spans="2:16" s="17" customFormat="1" ht="29.25" customHeight="1" x14ac:dyDescent="0.2">
      <c r="B11" s="18" t="s">
        <v>103</v>
      </c>
      <c r="C11" s="96" t="s">
        <v>79</v>
      </c>
      <c r="D11" s="96"/>
      <c r="E11" s="96"/>
      <c r="F11" s="96"/>
      <c r="G11" s="96"/>
      <c r="H11" s="96"/>
      <c r="I11" s="96"/>
      <c r="J11" s="96"/>
      <c r="K11" s="96"/>
    </row>
    <row r="12" spans="2:16" s="17" customFormat="1" ht="32.25" customHeight="1" x14ac:dyDescent="0.2">
      <c r="B12" s="26" t="s">
        <v>113</v>
      </c>
      <c r="C12" s="96" t="s">
        <v>114</v>
      </c>
      <c r="D12" s="96"/>
      <c r="E12" s="96"/>
      <c r="F12" s="96"/>
      <c r="G12" s="96"/>
      <c r="H12" s="96"/>
      <c r="I12" s="96"/>
      <c r="J12" s="96"/>
      <c r="K12" s="96"/>
    </row>
  </sheetData>
  <mergeCells count="12">
    <mergeCell ref="C12:K12"/>
    <mergeCell ref="C10:K10"/>
    <mergeCell ref="B9:K9"/>
    <mergeCell ref="B1:K1"/>
    <mergeCell ref="B5:K5"/>
    <mergeCell ref="B2:K2"/>
    <mergeCell ref="C11:K11"/>
    <mergeCell ref="C8:K8"/>
    <mergeCell ref="C7:K7"/>
    <mergeCell ref="C6:K6"/>
    <mergeCell ref="C3:K3"/>
    <mergeCell ref="C4:K4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2016-05-12T19:13:38Z</dcterms:modified>
</cp:coreProperties>
</file>